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январь 2023" sheetId="8" r:id="rId1"/>
    <sheet name="Лист1" sheetId="9" r:id="rId2"/>
  </sheets>
  <calcPr calcId="125725"/>
</workbook>
</file>

<file path=xl/calcChain.xml><?xml version="1.0" encoding="utf-8"?>
<calcChain xmlns="http://schemas.openxmlformats.org/spreadsheetml/2006/main">
  <c r="H255" i="8"/>
  <c r="J255" s="1"/>
  <c r="L255" s="1"/>
  <c r="N255" s="1"/>
  <c r="H61"/>
  <c r="J61" s="1"/>
  <c r="L61" s="1"/>
  <c r="S61" s="1"/>
  <c r="H60"/>
  <c r="J60" s="1"/>
  <c r="L60" s="1"/>
  <c r="M60" s="1"/>
  <c r="N60" s="1"/>
  <c r="O255" l="1"/>
  <c r="S255"/>
  <c r="O60"/>
  <c r="S60" s="1"/>
  <c r="H55" l="1"/>
  <c r="J55" s="1"/>
  <c r="L55" s="1"/>
  <c r="S55" s="1"/>
  <c r="H205"/>
  <c r="J205" s="1"/>
  <c r="L205" s="1"/>
  <c r="O205" l="1"/>
  <c r="S205" s="1"/>
  <c r="H199"/>
  <c r="J199" s="1"/>
  <c r="J161"/>
  <c r="L161" s="1"/>
  <c r="H160"/>
  <c r="J160" s="1"/>
  <c r="L160" s="1"/>
  <c r="M160" s="1"/>
  <c r="N160" s="1"/>
  <c r="H161"/>
  <c r="O160" l="1"/>
  <c r="S160"/>
  <c r="M161"/>
  <c r="N161" s="1"/>
  <c r="J224"/>
  <c r="L224" s="1"/>
  <c r="O224" s="1"/>
  <c r="H224"/>
  <c r="H73"/>
  <c r="J73" s="1"/>
  <c r="L73" s="1"/>
  <c r="H15"/>
  <c r="J15" s="1"/>
  <c r="L15" s="1"/>
  <c r="H21"/>
  <c r="J21" s="1"/>
  <c r="L21" s="1"/>
  <c r="O161" l="1"/>
  <c r="S161"/>
  <c r="S224"/>
  <c r="N73"/>
  <c r="S15"/>
  <c r="M21"/>
  <c r="N21" s="1"/>
  <c r="S73" l="1"/>
  <c r="O21"/>
  <c r="S21" s="1"/>
  <c r="H197" l="1"/>
  <c r="H159"/>
  <c r="J159" s="1"/>
  <c r="L159" s="1"/>
  <c r="M159" s="1"/>
  <c r="N159" s="1"/>
  <c r="H114"/>
  <c r="J114" s="1"/>
  <c r="L114" s="1"/>
  <c r="S114" s="1"/>
  <c r="H99"/>
  <c r="J99" s="1"/>
  <c r="L99" s="1"/>
  <c r="S99" s="1"/>
  <c r="H78"/>
  <c r="J78" s="1"/>
  <c r="L78" s="1"/>
  <c r="S78" s="1"/>
  <c r="H37"/>
  <c r="J37" s="1"/>
  <c r="L37" s="1"/>
  <c r="M37" s="1"/>
  <c r="N37" s="1"/>
  <c r="H31"/>
  <c r="J31" s="1"/>
  <c r="L31" s="1"/>
  <c r="M31" s="1"/>
  <c r="N31" s="1"/>
  <c r="S245"/>
  <c r="H194"/>
  <c r="H17"/>
  <c r="J17" s="1"/>
  <c r="L17" s="1"/>
  <c r="H42"/>
  <c r="J42" s="1"/>
  <c r="L42" s="1"/>
  <c r="S42" s="1"/>
  <c r="H223"/>
  <c r="J223" s="1"/>
  <c r="L223" s="1"/>
  <c r="O223" s="1"/>
  <c r="S223" s="1"/>
  <c r="H222"/>
  <c r="J222" s="1"/>
  <c r="L222" s="1"/>
  <c r="H213"/>
  <c r="J213" s="1"/>
  <c r="L213" s="1"/>
  <c r="O213" s="1"/>
  <c r="O159" l="1"/>
  <c r="S159" s="1"/>
  <c r="O37"/>
  <c r="S37" s="1"/>
  <c r="O31"/>
  <c r="S31" s="1"/>
  <c r="M17"/>
  <c r="N17" s="1"/>
  <c r="O222"/>
  <c r="S222" s="1"/>
  <c r="O114" l="1"/>
  <c r="O17"/>
  <c r="S17" s="1"/>
  <c r="S213"/>
  <c r="S207" l="1"/>
  <c r="H158"/>
  <c r="J158" s="1"/>
  <c r="L158" s="1"/>
  <c r="S158" s="1"/>
  <c r="H155"/>
  <c r="J155" s="1"/>
  <c r="L155" s="1"/>
  <c r="S155" s="1"/>
  <c r="H153"/>
  <c r="J153" s="1"/>
  <c r="L153" s="1"/>
  <c r="S153" s="1"/>
  <c r="H154"/>
  <c r="J154" s="1"/>
  <c r="L154" s="1"/>
  <c r="H151"/>
  <c r="J151" s="1"/>
  <c r="L151" s="1"/>
  <c r="S151" s="1"/>
  <c r="H121"/>
  <c r="J121" s="1"/>
  <c r="L121" s="1"/>
  <c r="S121" s="1"/>
  <c r="H93"/>
  <c r="J93" s="1"/>
  <c r="L93" s="1"/>
  <c r="S93" s="1"/>
  <c r="H59"/>
  <c r="H58"/>
  <c r="J58" s="1"/>
  <c r="L58" s="1"/>
  <c r="H57"/>
  <c r="J57" s="1"/>
  <c r="L57" s="1"/>
  <c r="S57" s="1"/>
  <c r="H56"/>
  <c r="J56" s="1"/>
  <c r="L56" s="1"/>
  <c r="H75"/>
  <c r="J75" s="1"/>
  <c r="L75" s="1"/>
  <c r="M154" l="1"/>
  <c r="N154" s="1"/>
  <c r="J59"/>
  <c r="L59" s="1"/>
  <c r="S59" s="1"/>
  <c r="M58"/>
  <c r="N58" s="1"/>
  <c r="M56"/>
  <c r="N56" s="1"/>
  <c r="M75"/>
  <c r="N75" s="1"/>
  <c r="H44"/>
  <c r="J44" s="1"/>
  <c r="L44" s="1"/>
  <c r="H12"/>
  <c r="J12" s="1"/>
  <c r="L12" s="1"/>
  <c r="S12" s="1"/>
  <c r="O154" l="1"/>
  <c r="S154" s="1"/>
  <c r="O58"/>
  <c r="S58" s="1"/>
  <c r="O56"/>
  <c r="S56" s="1"/>
  <c r="O75"/>
  <c r="S75" s="1"/>
  <c r="M44"/>
  <c r="N44" s="1"/>
  <c r="H22"/>
  <c r="J22" s="1"/>
  <c r="L22" s="1"/>
  <c r="M22" s="1"/>
  <c r="N22" s="1"/>
  <c r="O44" l="1"/>
  <c r="S44" s="1"/>
  <c r="O22"/>
  <c r="S22" s="1"/>
  <c r="H123"/>
  <c r="J123" s="1"/>
  <c r="L123" s="1"/>
  <c r="H122"/>
  <c r="J122" s="1"/>
  <c r="L122" s="1"/>
  <c r="L267"/>
  <c r="N267" s="1"/>
  <c r="M123" l="1"/>
  <c r="N123" s="1"/>
  <c r="M122"/>
  <c r="N122" s="1"/>
  <c r="O123" l="1"/>
  <c r="S123" s="1"/>
  <c r="O122"/>
  <c r="S122" s="1"/>
  <c r="H198"/>
  <c r="H150"/>
  <c r="J150" s="1"/>
  <c r="L150" s="1"/>
  <c r="M150" s="1"/>
  <c r="N150" s="1"/>
  <c r="H127"/>
  <c r="J127" s="1"/>
  <c r="L127" s="1"/>
  <c r="H91"/>
  <c r="J91" s="1"/>
  <c r="L91" s="1"/>
  <c r="S91" s="1"/>
  <c r="O150" l="1"/>
  <c r="S150" s="1"/>
  <c r="M127"/>
  <c r="N127" s="1"/>
  <c r="H65"/>
  <c r="J65" s="1"/>
  <c r="L65" s="1"/>
  <c r="L199"/>
  <c r="N199" s="1"/>
  <c r="O199" s="1"/>
  <c r="H14"/>
  <c r="J14" l="1"/>
  <c r="L14" s="1"/>
  <c r="M14" s="1"/>
  <c r="N14" s="1"/>
  <c r="O127"/>
  <c r="S127" s="1"/>
  <c r="M65"/>
  <c r="N65" s="1"/>
  <c r="S13"/>
  <c r="S11"/>
  <c r="H53"/>
  <c r="J53" s="1"/>
  <c r="L53" s="1"/>
  <c r="M53" s="1"/>
  <c r="H54"/>
  <c r="J54" s="1"/>
  <c r="L54" s="1"/>
  <c r="S54" s="1"/>
  <c r="H264"/>
  <c r="J264" s="1"/>
  <c r="L264" s="1"/>
  <c r="N264" s="1"/>
  <c r="H270"/>
  <c r="J270" s="1"/>
  <c r="L270" s="1"/>
  <c r="N270" s="1"/>
  <c r="H271"/>
  <c r="J271" s="1"/>
  <c r="L271" s="1"/>
  <c r="N271" s="1"/>
  <c r="H272"/>
  <c r="J272" s="1"/>
  <c r="L272" s="1"/>
  <c r="N272" s="1"/>
  <c r="H273"/>
  <c r="J273" s="1"/>
  <c r="L273" s="1"/>
  <c r="N273" s="1"/>
  <c r="H217"/>
  <c r="J217" s="1"/>
  <c r="L217" s="1"/>
  <c r="S217" s="1"/>
  <c r="H216"/>
  <c r="J216" s="1"/>
  <c r="L216" s="1"/>
  <c r="O65" l="1"/>
  <c r="S65" s="1"/>
  <c r="O14"/>
  <c r="S14" s="1"/>
  <c r="O273"/>
  <c r="S273" s="1"/>
  <c r="O272"/>
  <c r="S272" s="1"/>
  <c r="N53"/>
  <c r="O270"/>
  <c r="S270" s="1"/>
  <c r="O271"/>
  <c r="S271" s="1"/>
  <c r="O216"/>
  <c r="S216" s="1"/>
  <c r="O53" l="1"/>
  <c r="S53" s="1"/>
  <c r="O264"/>
  <c r="S264" s="1"/>
  <c r="H18" l="1"/>
  <c r="J18" s="1"/>
  <c r="L18" s="1"/>
  <c r="H16"/>
  <c r="J16" s="1"/>
  <c r="L16" s="1"/>
  <c r="H19"/>
  <c r="J19" s="1"/>
  <c r="L19" s="1"/>
  <c r="H52"/>
  <c r="J52" s="1"/>
  <c r="L52" s="1"/>
  <c r="S52" s="1"/>
  <c r="J198"/>
  <c r="L198" s="1"/>
  <c r="H269"/>
  <c r="J269" s="1"/>
  <c r="L269" s="1"/>
  <c r="N269" s="1"/>
  <c r="H204"/>
  <c r="J204" s="1"/>
  <c r="H221"/>
  <c r="J221" s="1"/>
  <c r="L221" s="1"/>
  <c r="H211"/>
  <c r="J211" s="1"/>
  <c r="L211" s="1"/>
  <c r="H212"/>
  <c r="J212" s="1"/>
  <c r="H210"/>
  <c r="J210" s="1"/>
  <c r="L210" s="1"/>
  <c r="H208"/>
  <c r="J208" s="1"/>
  <c r="H251"/>
  <c r="J251" s="1"/>
  <c r="L251" s="1"/>
  <c r="H241"/>
  <c r="J241" s="1"/>
  <c r="L241" s="1"/>
  <c r="H215"/>
  <c r="J215" s="1"/>
  <c r="L215" s="1"/>
  <c r="O215" s="1"/>
  <c r="H203"/>
  <c r="J203" s="1"/>
  <c r="L203" s="1"/>
  <c r="J197"/>
  <c r="L197" s="1"/>
  <c r="H148"/>
  <c r="J148" s="1"/>
  <c r="L148" s="1"/>
  <c r="S148" s="1"/>
  <c r="H130"/>
  <c r="J130" s="1"/>
  <c r="L130" s="1"/>
  <c r="H104"/>
  <c r="J104" s="1"/>
  <c r="L104" s="1"/>
  <c r="H96"/>
  <c r="J96" s="1"/>
  <c r="L96" s="1"/>
  <c r="S96" s="1"/>
  <c r="H50"/>
  <c r="J50" s="1"/>
  <c r="H47"/>
  <c r="J47" s="1"/>
  <c r="L47" s="1"/>
  <c r="S47" s="1"/>
  <c r="H36"/>
  <c r="J36" s="1"/>
  <c r="H33"/>
  <c r="J33" s="1"/>
  <c r="L33" s="1"/>
  <c r="S33" s="1"/>
  <c r="H34"/>
  <c r="J34" s="1"/>
  <c r="L34" s="1"/>
  <c r="M34" s="1"/>
  <c r="N34" s="1"/>
  <c r="H268"/>
  <c r="J268" s="1"/>
  <c r="L268" s="1"/>
  <c r="O267"/>
  <c r="H267"/>
  <c r="H266"/>
  <c r="J266" s="1"/>
  <c r="L266" s="1"/>
  <c r="N266" s="1"/>
  <c r="H265"/>
  <c r="J265" s="1"/>
  <c r="L265" s="1"/>
  <c r="N265" s="1"/>
  <c r="H263"/>
  <c r="J263" s="1"/>
  <c r="L263" s="1"/>
  <c r="N263" s="1"/>
  <c r="H262"/>
  <c r="J262" s="1"/>
  <c r="L262" s="1"/>
  <c r="N262" s="1"/>
  <c r="H261"/>
  <c r="J261" s="1"/>
  <c r="L261" s="1"/>
  <c r="N261" s="1"/>
  <c r="H260"/>
  <c r="J260" s="1"/>
  <c r="L260" s="1"/>
  <c r="N260" s="1"/>
  <c r="H259"/>
  <c r="J259" s="1"/>
  <c r="L259" s="1"/>
  <c r="N259" s="1"/>
  <c r="H258"/>
  <c r="J258" s="1"/>
  <c r="L258" s="1"/>
  <c r="N258" s="1"/>
  <c r="H257"/>
  <c r="J257" s="1"/>
  <c r="L257" s="1"/>
  <c r="N257" s="1"/>
  <c r="H256"/>
  <c r="J256" s="1"/>
  <c r="L256" s="1"/>
  <c r="N256" s="1"/>
  <c r="H254"/>
  <c r="J254" s="1"/>
  <c r="L254" s="1"/>
  <c r="N254" s="1"/>
  <c r="H253"/>
  <c r="J253" s="1"/>
  <c r="L253" s="1"/>
  <c r="N253" s="1"/>
  <c r="H252"/>
  <c r="J252" s="1"/>
  <c r="L252" s="1"/>
  <c r="N252" s="1"/>
  <c r="H250"/>
  <c r="J250" s="1"/>
  <c r="L250" s="1"/>
  <c r="N250" s="1"/>
  <c r="H249"/>
  <c r="J249" s="1"/>
  <c r="L249" s="1"/>
  <c r="N249" s="1"/>
  <c r="H248"/>
  <c r="J248" s="1"/>
  <c r="L248" s="1"/>
  <c r="H247"/>
  <c r="J247" s="1"/>
  <c r="L247" s="1"/>
  <c r="H246"/>
  <c r="J246" s="1"/>
  <c r="L246" s="1"/>
  <c r="H244"/>
  <c r="J244" s="1"/>
  <c r="L244" s="1"/>
  <c r="N244" s="1"/>
  <c r="O244" s="1"/>
  <c r="H243"/>
  <c r="J243" s="1"/>
  <c r="L243" s="1"/>
  <c r="N243" s="1"/>
  <c r="O243" s="1"/>
  <c r="H242"/>
  <c r="J242" s="1"/>
  <c r="H240"/>
  <c r="J240" s="1"/>
  <c r="L240" s="1"/>
  <c r="N240" s="1"/>
  <c r="O240" s="1"/>
  <c r="H239"/>
  <c r="J239" s="1"/>
  <c r="L239" s="1"/>
  <c r="H238"/>
  <c r="J238" s="1"/>
  <c r="L238" s="1"/>
  <c r="N238" s="1"/>
  <c r="O238" s="1"/>
  <c r="H237"/>
  <c r="J237" s="1"/>
  <c r="L237" s="1"/>
  <c r="S237" s="1"/>
  <c r="H236"/>
  <c r="J236" s="1"/>
  <c r="L236" s="1"/>
  <c r="N236" s="1"/>
  <c r="H235"/>
  <c r="J235" s="1"/>
  <c r="H234"/>
  <c r="J234" s="1"/>
  <c r="H233"/>
  <c r="J233" s="1"/>
  <c r="H232"/>
  <c r="J232" s="1"/>
  <c r="H231"/>
  <c r="J231" s="1"/>
  <c r="H230"/>
  <c r="J230" s="1"/>
  <c r="O229"/>
  <c r="H229"/>
  <c r="J229" s="1"/>
  <c r="L229" s="1"/>
  <c r="S229" s="1"/>
  <c r="H228"/>
  <c r="J228" s="1"/>
  <c r="H227"/>
  <c r="J227" s="1"/>
  <c r="H226"/>
  <c r="J226" s="1"/>
  <c r="S225"/>
  <c r="H220"/>
  <c r="J220" s="1"/>
  <c r="L220" s="1"/>
  <c r="H219"/>
  <c r="J219" s="1"/>
  <c r="H218"/>
  <c r="J218" s="1"/>
  <c r="L218" s="1"/>
  <c r="H214"/>
  <c r="J214" s="1"/>
  <c r="L214" s="1"/>
  <c r="H209"/>
  <c r="J209" s="1"/>
  <c r="L209" s="1"/>
  <c r="N209" s="1"/>
  <c r="S206"/>
  <c r="H202"/>
  <c r="J202" s="1"/>
  <c r="L202" s="1"/>
  <c r="N202" s="1"/>
  <c r="H201"/>
  <c r="J201" s="1"/>
  <c r="L201" s="1"/>
  <c r="S199"/>
  <c r="H196"/>
  <c r="J196" s="1"/>
  <c r="L196" s="1"/>
  <c r="J195"/>
  <c r="L195" s="1"/>
  <c r="J194"/>
  <c r="L194" s="1"/>
  <c r="H193"/>
  <c r="J193" s="1"/>
  <c r="L193" s="1"/>
  <c r="H192"/>
  <c r="J192" s="1"/>
  <c r="L192" s="1"/>
  <c r="H191"/>
  <c r="J191" s="1"/>
  <c r="L191" s="1"/>
  <c r="H190"/>
  <c r="J190" s="1"/>
  <c r="L190" s="1"/>
  <c r="N190" s="1"/>
  <c r="O190" s="1"/>
  <c r="S190" s="1"/>
  <c r="H189"/>
  <c r="J189" s="1"/>
  <c r="L189" s="1"/>
  <c r="H188"/>
  <c r="J188" s="1"/>
  <c r="L188" s="1"/>
  <c r="H187"/>
  <c r="J187" s="1"/>
  <c r="L187" s="1"/>
  <c r="H186"/>
  <c r="J186" s="1"/>
  <c r="L186" s="1"/>
  <c r="H185"/>
  <c r="J185" s="1"/>
  <c r="L185" s="1"/>
  <c r="H184"/>
  <c r="J184" s="1"/>
  <c r="L184" s="1"/>
  <c r="H183"/>
  <c r="J183" s="1"/>
  <c r="L183" s="1"/>
  <c r="J182"/>
  <c r="L182" s="1"/>
  <c r="H181"/>
  <c r="J181" s="1"/>
  <c r="L181" s="1"/>
  <c r="H180"/>
  <c r="J180" s="1"/>
  <c r="L180" s="1"/>
  <c r="H179"/>
  <c r="J179" s="1"/>
  <c r="L179" s="1"/>
  <c r="H178"/>
  <c r="J178" s="1"/>
  <c r="L178" s="1"/>
  <c r="H177"/>
  <c r="J177" s="1"/>
  <c r="L177" s="1"/>
  <c r="H176"/>
  <c r="J176" s="1"/>
  <c r="L176" s="1"/>
  <c r="H175"/>
  <c r="J175" s="1"/>
  <c r="L175" s="1"/>
  <c r="H174"/>
  <c r="J174" s="1"/>
  <c r="L174" s="1"/>
  <c r="H173"/>
  <c r="J173" s="1"/>
  <c r="L173" s="1"/>
  <c r="N173" s="1"/>
  <c r="H172"/>
  <c r="J172" s="1"/>
  <c r="L172" s="1"/>
  <c r="H171"/>
  <c r="J171" s="1"/>
  <c r="L171" s="1"/>
  <c r="H170"/>
  <c r="J170" s="1"/>
  <c r="L170" s="1"/>
  <c r="H169"/>
  <c r="J169" s="1"/>
  <c r="L169" s="1"/>
  <c r="H168"/>
  <c r="J168" s="1"/>
  <c r="L168" s="1"/>
  <c r="H167"/>
  <c r="J167" s="1"/>
  <c r="L167" s="1"/>
  <c r="H166"/>
  <c r="J166" s="1"/>
  <c r="L166" s="1"/>
  <c r="H165"/>
  <c r="J165" s="1"/>
  <c r="L165" s="1"/>
  <c r="H164"/>
  <c r="J164" s="1"/>
  <c r="L164" s="1"/>
  <c r="H163"/>
  <c r="J163" s="1"/>
  <c r="L163" s="1"/>
  <c r="H157"/>
  <c r="J157" s="1"/>
  <c r="L157" s="1"/>
  <c r="H156"/>
  <c r="J156" s="1"/>
  <c r="L156" s="1"/>
  <c r="H152"/>
  <c r="J152" s="1"/>
  <c r="L152" s="1"/>
  <c r="H149"/>
  <c r="J149" s="1"/>
  <c r="L149" s="1"/>
  <c r="M149" s="1"/>
  <c r="N149" s="1"/>
  <c r="O149" s="1"/>
  <c r="H147"/>
  <c r="J147" s="1"/>
  <c r="L147" s="1"/>
  <c r="M147" s="1"/>
  <c r="N147" s="1"/>
  <c r="O147" s="1"/>
  <c r="H146"/>
  <c r="J146" s="1"/>
  <c r="L146" s="1"/>
  <c r="M146" s="1"/>
  <c r="N146" s="1"/>
  <c r="O146" s="1"/>
  <c r="H145"/>
  <c r="J145" s="1"/>
  <c r="L145" s="1"/>
  <c r="H144"/>
  <c r="J144" s="1"/>
  <c r="L144" s="1"/>
  <c r="H143"/>
  <c r="J143" s="1"/>
  <c r="L143" s="1"/>
  <c r="H142"/>
  <c r="J142" s="1"/>
  <c r="L142" s="1"/>
  <c r="H141"/>
  <c r="J141" s="1"/>
  <c r="L141" s="1"/>
  <c r="H140"/>
  <c r="J140" s="1"/>
  <c r="L140" s="1"/>
  <c r="H139"/>
  <c r="J139" s="1"/>
  <c r="L139" s="1"/>
  <c r="H138"/>
  <c r="J138" s="1"/>
  <c r="L138" s="1"/>
  <c r="H137"/>
  <c r="J137" s="1"/>
  <c r="L137" s="1"/>
  <c r="M137" s="1"/>
  <c r="N137" s="1"/>
  <c r="H136"/>
  <c r="J136" s="1"/>
  <c r="L136" s="1"/>
  <c r="M136" s="1"/>
  <c r="N136" s="1"/>
  <c r="O136" s="1"/>
  <c r="H135"/>
  <c r="J135" s="1"/>
  <c r="L135" s="1"/>
  <c r="H134"/>
  <c r="J134" s="1"/>
  <c r="L134" s="1"/>
  <c r="M134" s="1"/>
  <c r="N134" s="1"/>
  <c r="H133"/>
  <c r="J133" s="1"/>
  <c r="L133" s="1"/>
  <c r="M133" s="1"/>
  <c r="N133" s="1"/>
  <c r="O133" s="1"/>
  <c r="H132"/>
  <c r="J132" s="1"/>
  <c r="L132" s="1"/>
  <c r="S132" s="1"/>
  <c r="H131"/>
  <c r="J131" s="1"/>
  <c r="L131" s="1"/>
  <c r="M131" s="1"/>
  <c r="N131" s="1"/>
  <c r="H129"/>
  <c r="J129" s="1"/>
  <c r="L129" s="1"/>
  <c r="S129" s="1"/>
  <c r="H128"/>
  <c r="J128" s="1"/>
  <c r="L128" s="1"/>
  <c r="H126"/>
  <c r="J126" s="1"/>
  <c r="L126" s="1"/>
  <c r="M126" s="1"/>
  <c r="N126" s="1"/>
  <c r="O126" s="1"/>
  <c r="H125"/>
  <c r="J125" s="1"/>
  <c r="L125" s="1"/>
  <c r="S125" s="1"/>
  <c r="H124"/>
  <c r="J124" s="1"/>
  <c r="L124" s="1"/>
  <c r="M124" s="1"/>
  <c r="N124" s="1"/>
  <c r="O124" s="1"/>
  <c r="H120"/>
  <c r="J120" s="1"/>
  <c r="L120" s="1"/>
  <c r="H119"/>
  <c r="J119" s="1"/>
  <c r="L119" s="1"/>
  <c r="M119" s="1"/>
  <c r="N119" s="1"/>
  <c r="O119" s="1"/>
  <c r="H118"/>
  <c r="J118" s="1"/>
  <c r="L118" s="1"/>
  <c r="S118" s="1"/>
  <c r="H117"/>
  <c r="J117" s="1"/>
  <c r="L117" s="1"/>
  <c r="H116"/>
  <c r="J116" s="1"/>
  <c r="L116" s="1"/>
  <c r="H115"/>
  <c r="J115" s="1"/>
  <c r="L115" s="1"/>
  <c r="M115" s="1"/>
  <c r="N115" s="1"/>
  <c r="O115" s="1"/>
  <c r="H113"/>
  <c r="J113" s="1"/>
  <c r="L113" s="1"/>
  <c r="M113" s="1"/>
  <c r="N113" s="1"/>
  <c r="O113" s="1"/>
  <c r="H112"/>
  <c r="J112" s="1"/>
  <c r="L112" s="1"/>
  <c r="H111"/>
  <c r="J111" s="1"/>
  <c r="L111" s="1"/>
  <c r="M111" s="1"/>
  <c r="N111" s="1"/>
  <c r="O111" s="1"/>
  <c r="H110"/>
  <c r="J110" s="1"/>
  <c r="L110" s="1"/>
  <c r="S110" s="1"/>
  <c r="H109"/>
  <c r="J109" s="1"/>
  <c r="L109" s="1"/>
  <c r="H108"/>
  <c r="J108" s="1"/>
  <c r="L108" s="1"/>
  <c r="H107"/>
  <c r="J107" s="1"/>
  <c r="L107" s="1"/>
  <c r="M107" s="1"/>
  <c r="N107" s="1"/>
  <c r="O107" s="1"/>
  <c r="O106"/>
  <c r="H106"/>
  <c r="J106" s="1"/>
  <c r="L106" s="1"/>
  <c r="S106" s="1"/>
  <c r="H105"/>
  <c r="J105" s="1"/>
  <c r="L105" s="1"/>
  <c r="M105" s="1"/>
  <c r="N105" s="1"/>
  <c r="O105" s="1"/>
  <c r="H103"/>
  <c r="J103" s="1"/>
  <c r="L103" s="1"/>
  <c r="H102"/>
  <c r="J102" s="1"/>
  <c r="L102" s="1"/>
  <c r="H101"/>
  <c r="J101" s="1"/>
  <c r="L101" s="1"/>
  <c r="H100"/>
  <c r="J100" s="1"/>
  <c r="L100" s="1"/>
  <c r="H98"/>
  <c r="J98" s="1"/>
  <c r="L98" s="1"/>
  <c r="M98" s="1"/>
  <c r="N98" s="1"/>
  <c r="O98" s="1"/>
  <c r="H97"/>
  <c r="J97" s="1"/>
  <c r="L97" s="1"/>
  <c r="M97" s="1"/>
  <c r="N97" s="1"/>
  <c r="O97" s="1"/>
  <c r="H95"/>
  <c r="J95" s="1"/>
  <c r="L95" s="1"/>
  <c r="H94"/>
  <c r="J94" s="1"/>
  <c r="L94" s="1"/>
  <c r="M94" s="1"/>
  <c r="N94" s="1"/>
  <c r="H92"/>
  <c r="J92" s="1"/>
  <c r="L92" s="1"/>
  <c r="H90"/>
  <c r="J90" s="1"/>
  <c r="L90" s="1"/>
  <c r="M90" s="1"/>
  <c r="H89"/>
  <c r="J89" s="1"/>
  <c r="L89" s="1"/>
  <c r="M89" s="1"/>
  <c r="N89" s="1"/>
  <c r="H88"/>
  <c r="J88" s="1"/>
  <c r="L88" s="1"/>
  <c r="S88" s="1"/>
  <c r="H87"/>
  <c r="J87" s="1"/>
  <c r="L87" s="1"/>
  <c r="H86"/>
  <c r="J86" s="1"/>
  <c r="L86" s="1"/>
  <c r="H85"/>
  <c r="J85" s="1"/>
  <c r="L85" s="1"/>
  <c r="M85" s="1"/>
  <c r="N85" s="1"/>
  <c r="H84"/>
  <c r="J84" s="1"/>
  <c r="L84" s="1"/>
  <c r="H83"/>
  <c r="J83" s="1"/>
  <c r="L83" s="1"/>
  <c r="H82"/>
  <c r="J82" s="1"/>
  <c r="L82" s="1"/>
  <c r="H81"/>
  <c r="J81" s="1"/>
  <c r="L81" s="1"/>
  <c r="H80"/>
  <c r="J80" s="1"/>
  <c r="L80" s="1"/>
  <c r="H79"/>
  <c r="J79" s="1"/>
  <c r="L79" s="1"/>
  <c r="H77"/>
  <c r="J77" s="1"/>
  <c r="L77" s="1"/>
  <c r="M77" s="1"/>
  <c r="N77" s="1"/>
  <c r="O77" s="1"/>
  <c r="H76"/>
  <c r="J76" s="1"/>
  <c r="L76" s="1"/>
  <c r="M76" s="1"/>
  <c r="N76" s="1"/>
  <c r="O76" s="1"/>
  <c r="H74"/>
  <c r="J74" s="1"/>
  <c r="L74" s="1"/>
  <c r="H72"/>
  <c r="J72" s="1"/>
  <c r="L72" s="1"/>
  <c r="H71"/>
  <c r="J71" s="1"/>
  <c r="L71" s="1"/>
  <c r="H70"/>
  <c r="J70" s="1"/>
  <c r="L70" s="1"/>
  <c r="H69"/>
  <c r="J69" s="1"/>
  <c r="L69" s="1"/>
  <c r="H68"/>
  <c r="J68" s="1"/>
  <c r="L68" s="1"/>
  <c r="H67"/>
  <c r="J67" s="1"/>
  <c r="L67" s="1"/>
  <c r="H66"/>
  <c r="J66" s="1"/>
  <c r="L66" s="1"/>
  <c r="S66" s="1"/>
  <c r="H64"/>
  <c r="J64" s="1"/>
  <c r="L64" s="1"/>
  <c r="S64" s="1"/>
  <c r="H63"/>
  <c r="J63" s="1"/>
  <c r="L63" s="1"/>
  <c r="H62"/>
  <c r="H51"/>
  <c r="J51" s="1"/>
  <c r="L51" s="1"/>
  <c r="H49"/>
  <c r="J49" s="1"/>
  <c r="L49" s="1"/>
  <c r="H48"/>
  <c r="J48" s="1"/>
  <c r="H46"/>
  <c r="J46" s="1"/>
  <c r="L46" s="1"/>
  <c r="M46" s="1"/>
  <c r="N46" s="1"/>
  <c r="O46" s="1"/>
  <c r="O45"/>
  <c r="H45"/>
  <c r="J45" s="1"/>
  <c r="L45" s="1"/>
  <c r="S45" s="1"/>
  <c r="H43"/>
  <c r="J43" s="1"/>
  <c r="L43" s="1"/>
  <c r="M43" s="1"/>
  <c r="N43" s="1"/>
  <c r="O43" s="1"/>
  <c r="H41"/>
  <c r="J41" s="1"/>
  <c r="L41" s="1"/>
  <c r="H40"/>
  <c r="J40" s="1"/>
  <c r="L40" s="1"/>
  <c r="H39"/>
  <c r="J39" s="1"/>
  <c r="L39" s="1"/>
  <c r="S39" s="1"/>
  <c r="H38"/>
  <c r="J38" s="1"/>
  <c r="L38" s="1"/>
  <c r="M38" s="1"/>
  <c r="N38" s="1"/>
  <c r="H35"/>
  <c r="J35" s="1"/>
  <c r="L35" s="1"/>
  <c r="H32"/>
  <c r="J32" s="1"/>
  <c r="L32" s="1"/>
  <c r="M32" s="1"/>
  <c r="N32" s="1"/>
  <c r="H30"/>
  <c r="J30" s="1"/>
  <c r="L30" s="1"/>
  <c r="M30" s="1"/>
  <c r="N30" s="1"/>
  <c r="O30" s="1"/>
  <c r="O29"/>
  <c r="H29"/>
  <c r="J29" s="1"/>
  <c r="L29" s="1"/>
  <c r="S29" s="1"/>
  <c r="O28"/>
  <c r="H28"/>
  <c r="J28" s="1"/>
  <c r="L28" s="1"/>
  <c r="S28" s="1"/>
  <c r="H27"/>
  <c r="J27" s="1"/>
  <c r="L27" s="1"/>
  <c r="H26"/>
  <c r="J26" s="1"/>
  <c r="L26" s="1"/>
  <c r="S26" s="1"/>
  <c r="H25"/>
  <c r="J25" s="1"/>
  <c r="L25" s="1"/>
  <c r="H24"/>
  <c r="J24" s="1"/>
  <c r="L24" s="1"/>
  <c r="S24" s="1"/>
  <c r="H23"/>
  <c r="J23" s="1"/>
  <c r="L23" s="1"/>
  <c r="H20"/>
  <c r="J20" s="1"/>
  <c r="L20" s="1"/>
  <c r="S20" s="1"/>
  <c r="O137" l="1"/>
  <c r="S137" s="1"/>
  <c r="S268"/>
  <c r="N268"/>
  <c r="O268" s="1"/>
  <c r="S251"/>
  <c r="N251"/>
  <c r="O251" s="1"/>
  <c r="S240"/>
  <c r="O94"/>
  <c r="S94" s="1"/>
  <c r="N239"/>
  <c r="S239"/>
  <c r="S241"/>
  <c r="N241"/>
  <c r="S238"/>
  <c r="M16"/>
  <c r="O211"/>
  <c r="S211" s="1"/>
  <c r="O210"/>
  <c r="S210" s="1"/>
  <c r="L48"/>
  <c r="M48" s="1"/>
  <c r="N48" s="1"/>
  <c r="L36"/>
  <c r="S36" s="1"/>
  <c r="L50"/>
  <c r="S50" s="1"/>
  <c r="O34"/>
  <c r="S34" s="1"/>
  <c r="O85"/>
  <c r="S85" s="1"/>
  <c r="O89"/>
  <c r="S89" s="1"/>
  <c r="M41"/>
  <c r="N41" s="1"/>
  <c r="O41" s="1"/>
  <c r="S41" s="1"/>
  <c r="O38"/>
  <c r="S38" s="1"/>
  <c r="M40"/>
  <c r="N40" s="1"/>
  <c r="O40" s="1"/>
  <c r="S40" s="1"/>
  <c r="O249"/>
  <c r="S249" s="1"/>
  <c r="O220"/>
  <c r="S220" s="1"/>
  <c r="O218"/>
  <c r="S218" s="1"/>
  <c r="L212"/>
  <c r="M104"/>
  <c r="N104" s="1"/>
  <c r="O32"/>
  <c r="S32" s="1"/>
  <c r="L227"/>
  <c r="N227" s="1"/>
  <c r="L230"/>
  <c r="N230" s="1"/>
  <c r="O230" s="1"/>
  <c r="S230" s="1"/>
  <c r="L233"/>
  <c r="N233" s="1"/>
  <c r="L235"/>
  <c r="N235" s="1"/>
  <c r="O235" s="1"/>
  <c r="S235" s="1"/>
  <c r="L242"/>
  <c r="N242" s="1"/>
  <c r="O242" s="1"/>
  <c r="L226"/>
  <c r="N226" s="1"/>
  <c r="L228"/>
  <c r="N228" s="1"/>
  <c r="O228" s="1"/>
  <c r="S228" s="1"/>
  <c r="L231"/>
  <c r="N231" s="1"/>
  <c r="L232"/>
  <c r="N232" s="1"/>
  <c r="L234"/>
  <c r="N234" s="1"/>
  <c r="O234" s="1"/>
  <c r="S234" s="1"/>
  <c r="L219"/>
  <c r="O219" s="1"/>
  <c r="S219" s="1"/>
  <c r="L208"/>
  <c r="M63"/>
  <c r="N63" s="1"/>
  <c r="O63" s="1"/>
  <c r="S63" s="1"/>
  <c r="M203"/>
  <c r="N203" s="1"/>
  <c r="L204"/>
  <c r="O204" s="1"/>
  <c r="S204" s="1"/>
  <c r="M18"/>
  <c r="N18" s="1"/>
  <c r="O131"/>
  <c r="S131" s="1"/>
  <c r="M130"/>
  <c r="N130" s="1"/>
  <c r="M135"/>
  <c r="N135" s="1"/>
  <c r="N16"/>
  <c r="O16" s="1"/>
  <c r="O221"/>
  <c r="S221" s="1"/>
  <c r="N198"/>
  <c r="O269"/>
  <c r="S269" s="1"/>
  <c r="N247"/>
  <c r="N248"/>
  <c r="O248" s="1"/>
  <c r="S248" s="1"/>
  <c r="N246"/>
  <c r="O246" s="1"/>
  <c r="S246" s="1"/>
  <c r="N197"/>
  <c r="O197" s="1"/>
  <c r="S197" s="1"/>
  <c r="N189"/>
  <c r="O189" s="1"/>
  <c r="N191"/>
  <c r="O191" s="1"/>
  <c r="S191" s="1"/>
  <c r="N193"/>
  <c r="O193" s="1"/>
  <c r="S193" s="1"/>
  <c r="N195"/>
  <c r="O195" s="1"/>
  <c r="S195" s="1"/>
  <c r="N188"/>
  <c r="O188" s="1"/>
  <c r="N192"/>
  <c r="O192" s="1"/>
  <c r="S192" s="1"/>
  <c r="N194"/>
  <c r="O194" s="1"/>
  <c r="S194" s="1"/>
  <c r="N196"/>
  <c r="O196" s="1"/>
  <c r="S196" s="1"/>
  <c r="N167"/>
  <c r="O167" s="1"/>
  <c r="S167" s="1"/>
  <c r="N170"/>
  <c r="O170" s="1"/>
  <c r="S170" s="1"/>
  <c r="N171"/>
  <c r="O171" s="1"/>
  <c r="S171" s="1"/>
  <c r="N174"/>
  <c r="O174" s="1"/>
  <c r="S174" s="1"/>
  <c r="N176"/>
  <c r="O176" s="1"/>
  <c r="S176" s="1"/>
  <c r="N178"/>
  <c r="O178" s="1"/>
  <c r="S178" s="1"/>
  <c r="N180"/>
  <c r="O180" s="1"/>
  <c r="S180" s="1"/>
  <c r="N183"/>
  <c r="N184"/>
  <c r="N186"/>
  <c r="N166"/>
  <c r="N168"/>
  <c r="O168" s="1"/>
  <c r="S168" s="1"/>
  <c r="N169"/>
  <c r="O169" s="1"/>
  <c r="S169" s="1"/>
  <c r="N172"/>
  <c r="O172" s="1"/>
  <c r="S172" s="1"/>
  <c r="N175"/>
  <c r="O175" s="1"/>
  <c r="S175" s="1"/>
  <c r="N177"/>
  <c r="O177" s="1"/>
  <c r="S177" s="1"/>
  <c r="N179"/>
  <c r="O179" s="1"/>
  <c r="S179" s="1"/>
  <c r="N181"/>
  <c r="O181" s="1"/>
  <c r="S181" s="1"/>
  <c r="N185"/>
  <c r="N187"/>
  <c r="O187" s="1"/>
  <c r="N182"/>
  <c r="O182" s="1"/>
  <c r="N164"/>
  <c r="O164" s="1"/>
  <c r="S164" s="1"/>
  <c r="M157"/>
  <c r="N157" s="1"/>
  <c r="N163"/>
  <c r="O163" s="1"/>
  <c r="S163" s="1"/>
  <c r="N165"/>
  <c r="O165" s="1"/>
  <c r="S165" s="1"/>
  <c r="M156"/>
  <c r="N156" s="1"/>
  <c r="O156" s="1"/>
  <c r="M152"/>
  <c r="N152" s="1"/>
  <c r="M143"/>
  <c r="N143" s="1"/>
  <c r="O143" s="1"/>
  <c r="M144"/>
  <c r="N144" s="1"/>
  <c r="O144" s="1"/>
  <c r="M145"/>
  <c r="N145" s="1"/>
  <c r="O145" s="1"/>
  <c r="M140"/>
  <c r="N140" s="1"/>
  <c r="M142"/>
  <c r="N142" s="1"/>
  <c r="M139"/>
  <c r="N139" s="1"/>
  <c r="O139" s="1"/>
  <c r="M141"/>
  <c r="N141" s="1"/>
  <c r="O141" s="1"/>
  <c r="M138"/>
  <c r="N138" s="1"/>
  <c r="O138" s="1"/>
  <c r="O134"/>
  <c r="S134" s="1"/>
  <c r="M128"/>
  <c r="N128" s="1"/>
  <c r="O128" s="1"/>
  <c r="M116"/>
  <c r="N116" s="1"/>
  <c r="O116" s="1"/>
  <c r="M120"/>
  <c r="N120" s="1"/>
  <c r="O120" s="1"/>
  <c r="M117"/>
  <c r="N117" s="1"/>
  <c r="O117" s="1"/>
  <c r="M109"/>
  <c r="N109" s="1"/>
  <c r="O109" s="1"/>
  <c r="M112"/>
  <c r="N112" s="1"/>
  <c r="O112" s="1"/>
  <c r="M108"/>
  <c r="N108" s="1"/>
  <c r="O108" s="1"/>
  <c r="M100"/>
  <c r="N100" s="1"/>
  <c r="O100" s="1"/>
  <c r="M102"/>
  <c r="N102" s="1"/>
  <c r="O102" s="1"/>
  <c r="M87"/>
  <c r="N87" s="1"/>
  <c r="O87" s="1"/>
  <c r="M92"/>
  <c r="N92" s="1"/>
  <c r="M101"/>
  <c r="N101" s="1"/>
  <c r="O101" s="1"/>
  <c r="M103"/>
  <c r="N103" s="1"/>
  <c r="O103" s="1"/>
  <c r="N90"/>
  <c r="O90" s="1"/>
  <c r="M95"/>
  <c r="N95" s="1"/>
  <c r="O95" s="1"/>
  <c r="M84"/>
  <c r="N84" s="1"/>
  <c r="O84" s="1"/>
  <c r="M86"/>
  <c r="N86" s="1"/>
  <c r="O86" s="1"/>
  <c r="M70"/>
  <c r="N70" s="1"/>
  <c r="M72"/>
  <c r="N72" s="1"/>
  <c r="O72" s="1"/>
  <c r="M80"/>
  <c r="N80" s="1"/>
  <c r="O80" s="1"/>
  <c r="M82"/>
  <c r="N82" s="1"/>
  <c r="O82" s="1"/>
  <c r="M71"/>
  <c r="N71" s="1"/>
  <c r="O71" s="1"/>
  <c r="M74"/>
  <c r="N74" s="1"/>
  <c r="O74" s="1"/>
  <c r="M79"/>
  <c r="N79" s="1"/>
  <c r="O79" s="1"/>
  <c r="M81"/>
  <c r="N81" s="1"/>
  <c r="O81" s="1"/>
  <c r="M83"/>
  <c r="N83" s="1"/>
  <c r="O83" s="1"/>
  <c r="M49"/>
  <c r="M51"/>
  <c r="N51" s="1"/>
  <c r="M69"/>
  <c r="N69" s="1"/>
  <c r="O69" s="1"/>
  <c r="M68"/>
  <c r="N68" s="1"/>
  <c r="O68" s="1"/>
  <c r="M67"/>
  <c r="N67" s="1"/>
  <c r="O67" s="1"/>
  <c r="M35"/>
  <c r="N35" s="1"/>
  <c r="M27"/>
  <c r="N27" s="1"/>
  <c r="O27" s="1"/>
  <c r="M25"/>
  <c r="N25" s="1"/>
  <c r="M23"/>
  <c r="N23" s="1"/>
  <c r="M19"/>
  <c r="S267"/>
  <c r="O173"/>
  <c r="S173" s="1"/>
  <c r="O166"/>
  <c r="S166" s="1"/>
  <c r="O183"/>
  <c r="S183" s="1"/>
  <c r="O226"/>
  <c r="S226" s="1"/>
  <c r="O232"/>
  <c r="S232" s="1"/>
  <c r="O185"/>
  <c r="S185" s="1"/>
  <c r="O186"/>
  <c r="M201"/>
  <c r="N201" s="1"/>
  <c r="O227"/>
  <c r="S227" s="1"/>
  <c r="O231"/>
  <c r="S231" s="1"/>
  <c r="O233"/>
  <c r="S233" s="1"/>
  <c r="O247"/>
  <c r="S247" s="1"/>
  <c r="O142" l="1"/>
  <c r="S142" s="1"/>
  <c r="O92"/>
  <c r="S92"/>
  <c r="O140"/>
  <c r="S140"/>
  <c r="S242"/>
  <c r="N19"/>
  <c r="O19" s="1"/>
  <c r="O212"/>
  <c r="S212" s="1"/>
  <c r="O208"/>
  <c r="S208" s="1"/>
  <c r="O104"/>
  <c r="S104" s="1"/>
  <c r="O18"/>
  <c r="S18" s="1"/>
  <c r="N49"/>
  <c r="O49" s="1"/>
  <c r="O51"/>
  <c r="S51" s="1"/>
  <c r="O130"/>
  <c r="S130" s="1"/>
  <c r="O135"/>
  <c r="S135" s="1"/>
  <c r="O48"/>
  <c r="S48" s="1"/>
  <c r="S16"/>
  <c r="O52"/>
  <c r="O198"/>
  <c r="S198" s="1"/>
  <c r="O214"/>
  <c r="S214" s="1"/>
  <c r="S215"/>
  <c r="O203"/>
  <c r="S203" s="1"/>
  <c r="O157"/>
  <c r="S157" s="1"/>
  <c r="S188"/>
  <c r="S189"/>
  <c r="S187"/>
  <c r="S186"/>
  <c r="S182"/>
  <c r="O152"/>
  <c r="S152" s="1"/>
  <c r="O70"/>
  <c r="S70" s="1"/>
  <c r="S147"/>
  <c r="S136"/>
  <c r="S133"/>
  <c r="S146"/>
  <c r="S143"/>
  <c r="S156"/>
  <c r="S149"/>
  <c r="S144"/>
  <c r="S138"/>
  <c r="S30"/>
  <c r="O201"/>
  <c r="S201" s="1"/>
  <c r="S145"/>
  <c r="S128"/>
  <c r="S126"/>
  <c r="S139"/>
  <c r="S141"/>
  <c r="S80"/>
  <c r="O35"/>
  <c r="S35" s="1"/>
  <c r="O266"/>
  <c r="S266" s="1"/>
  <c r="O262"/>
  <c r="S262" s="1"/>
  <c r="O258"/>
  <c r="S258" s="1"/>
  <c r="O254"/>
  <c r="S254" s="1"/>
  <c r="O250"/>
  <c r="S250" s="1"/>
  <c r="S124"/>
  <c r="S120"/>
  <c r="S113"/>
  <c r="S109"/>
  <c r="S105"/>
  <c r="S100"/>
  <c r="S97"/>
  <c r="S87"/>
  <c r="S84"/>
  <c r="S81"/>
  <c r="S76"/>
  <c r="S71"/>
  <c r="S68"/>
  <c r="S43"/>
  <c r="S27"/>
  <c r="O25"/>
  <c r="S25" s="1"/>
  <c r="S67"/>
  <c r="S46"/>
  <c r="S119"/>
  <c r="S115"/>
  <c r="S111"/>
  <c r="S107"/>
  <c r="S101"/>
  <c r="S82"/>
  <c r="S77"/>
  <c r="S72"/>
  <c r="S69"/>
  <c r="O265"/>
  <c r="S265" s="1"/>
  <c r="O260"/>
  <c r="S260" s="1"/>
  <c r="O257"/>
  <c r="S257" s="1"/>
  <c r="O202"/>
  <c r="O261"/>
  <c r="S261" s="1"/>
  <c r="O253"/>
  <c r="S253" s="1"/>
  <c r="O236"/>
  <c r="S236" s="1"/>
  <c r="O263"/>
  <c r="S263" s="1"/>
  <c r="O259"/>
  <c r="S259" s="1"/>
  <c r="O256"/>
  <c r="S256" s="1"/>
  <c r="O252"/>
  <c r="S252" s="1"/>
  <c r="S244"/>
  <c r="O209"/>
  <c r="S209" s="1"/>
  <c r="O184"/>
  <c r="S184" s="1"/>
  <c r="S116"/>
  <c r="S112"/>
  <c r="S108"/>
  <c r="S102"/>
  <c r="S98"/>
  <c r="S95"/>
  <c r="S86"/>
  <c r="S83"/>
  <c r="S79"/>
  <c r="S74"/>
  <c r="O23"/>
  <c r="S23" s="1"/>
  <c r="S117"/>
  <c r="S103"/>
  <c r="S90"/>
  <c r="S19" l="1"/>
  <c r="S202"/>
  <c r="S49"/>
</calcChain>
</file>

<file path=xl/sharedStrings.xml><?xml version="1.0" encoding="utf-8"?>
<sst xmlns="http://schemas.openxmlformats.org/spreadsheetml/2006/main" count="984" uniqueCount="360">
  <si>
    <t>должность</t>
  </si>
  <si>
    <t>образование</t>
  </si>
  <si>
    <t>категория</t>
  </si>
  <si>
    <t>звено-ступень</t>
  </si>
  <si>
    <t>и.о.главного врача</t>
  </si>
  <si>
    <t>высшее</t>
  </si>
  <si>
    <t>А1-3-1</t>
  </si>
  <si>
    <t>В2-4</t>
  </si>
  <si>
    <t>офтальмолог</t>
  </si>
  <si>
    <t>выс</t>
  </si>
  <si>
    <t>В2-1</t>
  </si>
  <si>
    <t>А2-3</t>
  </si>
  <si>
    <t>В3-4</t>
  </si>
  <si>
    <t>СРЕДНИЙ МЕДИЦИНСКИЙ ПЕРСОНАЛ</t>
  </si>
  <si>
    <t>сред-спец</t>
  </si>
  <si>
    <t>В4-2</t>
  </si>
  <si>
    <t>В4-3</t>
  </si>
  <si>
    <t>В4-4</t>
  </si>
  <si>
    <t>В4-1</t>
  </si>
  <si>
    <t>св25</t>
  </si>
  <si>
    <t>медстатистик</t>
  </si>
  <si>
    <t>акушерка женс.консультации</t>
  </si>
  <si>
    <t>МЛАДШИЙ МЕДИЦИНСКИЙ ПЕРСОНАЛ</t>
  </si>
  <si>
    <t>среднее</t>
  </si>
  <si>
    <t xml:space="preserve"> Р-4</t>
  </si>
  <si>
    <t xml:space="preserve"> Р-5</t>
  </si>
  <si>
    <t>Р-4</t>
  </si>
  <si>
    <t>ПРОЧИЙ  ПЕРСОНАЛ</t>
  </si>
  <si>
    <t>В2-4 ПС</t>
  </si>
  <si>
    <t>медрегистратор</t>
  </si>
  <si>
    <t>D-1</t>
  </si>
  <si>
    <t>св 25</t>
  </si>
  <si>
    <t>Централизованная бухгалтерия</t>
  </si>
  <si>
    <t>С-2</t>
  </si>
  <si>
    <t>C-2</t>
  </si>
  <si>
    <t>Водители</t>
  </si>
  <si>
    <t>1 кл.</t>
  </si>
  <si>
    <t>2 кл.</t>
  </si>
  <si>
    <t xml:space="preserve">среднее </t>
  </si>
  <si>
    <t>Производственно-хозяйственный корпус</t>
  </si>
  <si>
    <t>Р-2</t>
  </si>
  <si>
    <t>Р-3</t>
  </si>
  <si>
    <t xml:space="preserve"> Р-2</t>
  </si>
  <si>
    <t>факт ед</t>
  </si>
  <si>
    <t>итого ДО+25%</t>
  </si>
  <si>
    <t xml:space="preserve">всего </t>
  </si>
  <si>
    <t>коэф с 01.06.19</t>
  </si>
  <si>
    <t>БДО</t>
  </si>
  <si>
    <t>пэн</t>
  </si>
  <si>
    <t>за стар,завед</t>
  </si>
  <si>
    <t>приложение №1</t>
  </si>
  <si>
    <t>расчет по новой тарифной сетке</t>
  </si>
  <si>
    <t>высш</t>
  </si>
  <si>
    <t>В2-2</t>
  </si>
  <si>
    <t>реабиатолог</t>
  </si>
  <si>
    <t>оклад на 1,06,19</t>
  </si>
  <si>
    <t>Врач дневного стационара</t>
  </si>
  <si>
    <t>фиксировный оклад</t>
  </si>
  <si>
    <t xml:space="preserve">процед. м/с ОСО </t>
  </si>
  <si>
    <t>м/с сш "1</t>
  </si>
  <si>
    <t>вредность клас</t>
  </si>
  <si>
    <t>2 кл</t>
  </si>
  <si>
    <t>6</t>
  </si>
  <si>
    <t xml:space="preserve">Расчет по начислению надбавки  к ЗП для доведения роста ЗП    медицинским работникам КГП Камыстинская РБ </t>
  </si>
  <si>
    <t>ср</t>
  </si>
  <si>
    <t>акушерка уч/службы</t>
  </si>
  <si>
    <t xml:space="preserve">Социальный работник </t>
  </si>
  <si>
    <t>Инструк ЛФК</t>
  </si>
  <si>
    <t>04-02-18</t>
  </si>
  <si>
    <t>Врач хирург</t>
  </si>
  <si>
    <t>Врач кардиолог</t>
  </si>
  <si>
    <t>Врач нарко/псих</t>
  </si>
  <si>
    <t>Фельдшер</t>
  </si>
  <si>
    <t>В4-5</t>
  </si>
  <si>
    <t>Р-5</t>
  </si>
  <si>
    <t>Среднее</t>
  </si>
  <si>
    <t>Врач травматолог</t>
  </si>
  <si>
    <t>31-04-04</t>
  </si>
  <si>
    <t>31-04-28</t>
  </si>
  <si>
    <t>34-11-26</t>
  </si>
  <si>
    <t>45-04-03</t>
  </si>
  <si>
    <t>37-03-27</t>
  </si>
  <si>
    <t>12-04-27</t>
  </si>
  <si>
    <t>06-10-29</t>
  </si>
  <si>
    <t>выс до 27.06.2024</t>
  </si>
  <si>
    <t>выс. Постоянно</t>
  </si>
  <si>
    <t>А1-3</t>
  </si>
  <si>
    <t>врач статистик</t>
  </si>
  <si>
    <t>Зав ОМК</t>
  </si>
  <si>
    <t>С-3</t>
  </si>
  <si>
    <t>Делопроизводитель</t>
  </si>
  <si>
    <t>на 01.01.2023</t>
  </si>
  <si>
    <t>01-09-24</t>
  </si>
  <si>
    <t>03-04-22</t>
  </si>
  <si>
    <t>Врач дерматовенеролог</t>
  </si>
  <si>
    <t>18-01-24</t>
  </si>
  <si>
    <t>ПК новый 2023</t>
  </si>
  <si>
    <t>итого ДО-2023г</t>
  </si>
  <si>
    <t>07-11-01</t>
  </si>
  <si>
    <t>16-04-22</t>
  </si>
  <si>
    <t>31-04-23</t>
  </si>
  <si>
    <t>37-00-00</t>
  </si>
  <si>
    <t>32-04-04</t>
  </si>
  <si>
    <t>37-05-09</t>
  </si>
  <si>
    <t>21-10-26</t>
  </si>
  <si>
    <t>36-05-26</t>
  </si>
  <si>
    <t>В2-3</t>
  </si>
  <si>
    <t>11-02-09</t>
  </si>
  <si>
    <t>32-04-28</t>
  </si>
  <si>
    <t>03-09-16</t>
  </si>
  <si>
    <t>03-09-04</t>
  </si>
  <si>
    <t>27-06-00</t>
  </si>
  <si>
    <t>39-04-00</t>
  </si>
  <si>
    <t>05-05-00</t>
  </si>
  <si>
    <t>00-10-00</t>
  </si>
  <si>
    <t>03-08-01</t>
  </si>
  <si>
    <t>02-06-00</t>
  </si>
  <si>
    <t>19-10-00</t>
  </si>
  <si>
    <t>10-08-01</t>
  </si>
  <si>
    <t>06-05-28</t>
  </si>
  <si>
    <t>10-05-08</t>
  </si>
  <si>
    <t>27-05-18</t>
  </si>
  <si>
    <t>16-02-22</t>
  </si>
  <si>
    <t>11-04-25</t>
  </si>
  <si>
    <t>24-05-24</t>
  </si>
  <si>
    <t>27-08-28</t>
  </si>
  <si>
    <t>11-05-16</t>
  </si>
  <si>
    <t>19-04-16</t>
  </si>
  <si>
    <t>11-02-12</t>
  </si>
  <si>
    <t>28-05-27</t>
  </si>
  <si>
    <t>00-06-00</t>
  </si>
  <si>
    <t>42-04-00</t>
  </si>
  <si>
    <t>27-05-02</t>
  </si>
  <si>
    <t>16-05-14</t>
  </si>
  <si>
    <t>03-08-26</t>
  </si>
  <si>
    <t>31-11-15</t>
  </si>
  <si>
    <t>11-05-24</t>
  </si>
  <si>
    <t>21-02-12</t>
  </si>
  <si>
    <t>08-11-00</t>
  </si>
  <si>
    <t>14-06-19</t>
  </si>
  <si>
    <t>11-05-00</t>
  </si>
  <si>
    <t>09-05-00</t>
  </si>
  <si>
    <t>14-00-23</t>
  </si>
  <si>
    <t>29-09-00</t>
  </si>
  <si>
    <t>39-04-26</t>
  </si>
  <si>
    <t>31-02-17</t>
  </si>
  <si>
    <t>34-05-00</t>
  </si>
  <si>
    <t>32-07-11</t>
  </si>
  <si>
    <t>38-03-27</t>
  </si>
  <si>
    <t>39-01-16</t>
  </si>
  <si>
    <t>27-04-07</t>
  </si>
  <si>
    <t>23-00-15</t>
  </si>
  <si>
    <t>32-06-16</t>
  </si>
  <si>
    <t>42-08-00</t>
  </si>
  <si>
    <t>17-04-20</t>
  </si>
  <si>
    <t>13-04-27</t>
  </si>
  <si>
    <t>00-05-20</t>
  </si>
  <si>
    <t>29-05-11</t>
  </si>
  <si>
    <t>47-11-00</t>
  </si>
  <si>
    <t>07-10-29</t>
  </si>
  <si>
    <t>01-02-07</t>
  </si>
  <si>
    <t>03-05-02</t>
  </si>
  <si>
    <t>34-08-07</t>
  </si>
  <si>
    <t>01-05-06</t>
  </si>
  <si>
    <t>стаж  на 01.01.23</t>
  </si>
  <si>
    <t>28-07-26</t>
  </si>
  <si>
    <t>20-02-00</t>
  </si>
  <si>
    <t>19-11-15</t>
  </si>
  <si>
    <t>38-05-27</t>
  </si>
  <si>
    <t>09-06-00</t>
  </si>
  <si>
    <t>27-07-00</t>
  </si>
  <si>
    <t>37-00-16</t>
  </si>
  <si>
    <t>36-05-03</t>
  </si>
  <si>
    <t>08-02-07</t>
  </si>
  <si>
    <t>17-06-04</t>
  </si>
  <si>
    <t>34-05-04</t>
  </si>
  <si>
    <t>21-02-22</t>
  </si>
  <si>
    <t>37-04-29</t>
  </si>
  <si>
    <t>06-04-12</t>
  </si>
  <si>
    <t>04-06-00</t>
  </si>
  <si>
    <t>02-04-29</t>
  </si>
  <si>
    <t>05-05-01</t>
  </si>
  <si>
    <t>08-06-00</t>
  </si>
  <si>
    <t>00-01-17</t>
  </si>
  <si>
    <t>14-01-21</t>
  </si>
  <si>
    <t>09-09-17</t>
  </si>
  <si>
    <t>17-01-02</t>
  </si>
  <si>
    <t>03-12-09</t>
  </si>
  <si>
    <t>03-11-21</t>
  </si>
  <si>
    <t>41-02-15</t>
  </si>
  <si>
    <t>13-09-22</t>
  </si>
  <si>
    <t>03-00-27</t>
  </si>
  <si>
    <t>16-03-00</t>
  </si>
  <si>
    <t>01-10-01</t>
  </si>
  <si>
    <t>13-05-09</t>
  </si>
  <si>
    <t>01-00-00</t>
  </si>
  <si>
    <t>10-03-15</t>
  </si>
  <si>
    <t>14-07-01</t>
  </si>
  <si>
    <t>00-03-00</t>
  </si>
  <si>
    <t>03-01-29</t>
  </si>
  <si>
    <t>свыше 25 лет</t>
  </si>
  <si>
    <t>Психолог</t>
  </si>
  <si>
    <t>01-06-01</t>
  </si>
  <si>
    <t>В3-4 ПС</t>
  </si>
  <si>
    <t>09-08-01</t>
  </si>
  <si>
    <t>Врач педиатр</t>
  </si>
  <si>
    <t>35-00-00</t>
  </si>
  <si>
    <t>Заместитель главного врача по медицинской части</t>
  </si>
  <si>
    <t xml:space="preserve">Врач эксперт  </t>
  </si>
  <si>
    <t>терапевт  ОСО</t>
  </si>
  <si>
    <t>реабиатолог ОСО</t>
  </si>
  <si>
    <t>Врач службы поддержки пациента и связи с общественностью</t>
  </si>
  <si>
    <t>Врач стоматолог</t>
  </si>
  <si>
    <t>Заведующий отделением</t>
  </si>
  <si>
    <t>Врач УЗИ</t>
  </si>
  <si>
    <t>Врач общей практики</t>
  </si>
  <si>
    <t>Врач Оторинолоринголог</t>
  </si>
  <si>
    <t>Врач рентгенолог</t>
  </si>
  <si>
    <t>Врач Маммолог</t>
  </si>
  <si>
    <t>Участковый педиатр</t>
  </si>
  <si>
    <t>Врач педиато ОСО</t>
  </si>
  <si>
    <t>Врач Фтизиатр взрослый</t>
  </si>
  <si>
    <t>Врач Фтизиатр детский</t>
  </si>
  <si>
    <t>Врач хирург ОСО</t>
  </si>
  <si>
    <t>Врач педиатр Алтынсаринской ВА</t>
  </si>
  <si>
    <t xml:space="preserve">врач педиатр </t>
  </si>
  <si>
    <t>Врач анестезиолог</t>
  </si>
  <si>
    <t xml:space="preserve">Заведующий отделением </t>
  </si>
  <si>
    <t>Врач Невропатолог</t>
  </si>
  <si>
    <t>Врач травматолог ОСО</t>
  </si>
  <si>
    <t>Заведующий кабинетом медицинской статистики/ Врач статистик</t>
  </si>
  <si>
    <t>Старшая медицинская сестра</t>
  </si>
  <si>
    <t>Медицинская сестра перевязочной</t>
  </si>
  <si>
    <t>Процедурная медсестра</t>
  </si>
  <si>
    <t xml:space="preserve">Постовая медицинская сестра </t>
  </si>
  <si>
    <t>Постовая медицинская сестра для новорожденных и патологии новорожденных</t>
  </si>
  <si>
    <t>Постовая медицинская сестра (реабилитолог)</t>
  </si>
  <si>
    <t>Медицинская сестра распред.пункта</t>
  </si>
  <si>
    <t>Медицинская сестра инфекционного отделения</t>
  </si>
  <si>
    <t>Медицинская сестра ВОП</t>
  </si>
  <si>
    <t>Медицинская сестра педиатрического участка</t>
  </si>
  <si>
    <t>Медрегистратор</t>
  </si>
  <si>
    <t>Медицинская сестра нарко-псих кабинета</t>
  </si>
  <si>
    <t>Медицинская сестра фтизиатра взрослого/детского</t>
  </si>
  <si>
    <t>Медицинская сестра по сбору мокроты</t>
  </si>
  <si>
    <t>Клинический лаборант</t>
  </si>
  <si>
    <t>Главная медицинская сестра</t>
  </si>
  <si>
    <t>Медицинская сестра</t>
  </si>
  <si>
    <t>Диетсестра</t>
  </si>
  <si>
    <t>Медицинская сестра онколога</t>
  </si>
  <si>
    <t>Медстатитик</t>
  </si>
  <si>
    <t>Медицинская сестра офтальмолога</t>
  </si>
  <si>
    <t>Медицинская сестра оториноларинголога</t>
  </si>
  <si>
    <t>Медсестра кабинета здорового ребенка</t>
  </si>
  <si>
    <t>Медицинская сестра Ливановского МП</t>
  </si>
  <si>
    <t>Медицинская сестра процедурного кабинета</t>
  </si>
  <si>
    <t>Медицинская сестра ЭКГ</t>
  </si>
  <si>
    <t>Медцинская сестра школьная</t>
  </si>
  <si>
    <t>Медицинская сестра дневного стационара</t>
  </si>
  <si>
    <t>Медицинская сестра хирургического кабинета</t>
  </si>
  <si>
    <t>Медицинская сестра травматолога</t>
  </si>
  <si>
    <t xml:space="preserve">Медицинская сестра </t>
  </si>
  <si>
    <t>Медицинская сестра физиотерапевтическая</t>
  </si>
  <si>
    <t>Медицинская сестра инфекционного контроля</t>
  </si>
  <si>
    <t>Акушерка смотрового кабинета</t>
  </si>
  <si>
    <t xml:space="preserve">Акушерка </t>
  </si>
  <si>
    <t>Рентген-лаборант</t>
  </si>
  <si>
    <t>Медицинская сестра по выписке больн листов</t>
  </si>
  <si>
    <t>Медицинская сестра школьная</t>
  </si>
  <si>
    <t>Фельдшер Аркийнского ФАПа</t>
  </si>
  <si>
    <t>Медицинская сестра Клочковского МП</t>
  </si>
  <si>
    <t>Медицинская сестра Алтынсаринской ВА</t>
  </si>
  <si>
    <t>Медицинская сестра Свободнинского МП</t>
  </si>
  <si>
    <t>Медицинская сестра Уркаш МП/Бестау МП</t>
  </si>
  <si>
    <t>Медицинская сестра Жайылминского МП</t>
  </si>
  <si>
    <t>Медицинская сестра стоматологического кабинета</t>
  </si>
  <si>
    <t>акушерка</t>
  </si>
  <si>
    <t>Медицинская сестра Адаевского МП</t>
  </si>
  <si>
    <t>Медицинская сестра  школьная</t>
  </si>
  <si>
    <t>Медицинская сетра Алтынсаринской ВА</t>
  </si>
  <si>
    <t>Медицинкая сестра Талдыколького МП</t>
  </si>
  <si>
    <t>Медицинская сестра привиочного кабинета</t>
  </si>
  <si>
    <t>Медицинская сестра  ВОП</t>
  </si>
  <si>
    <t>Медицинская сестра дерматовенеролога</t>
  </si>
  <si>
    <t>Медицинская сестра доврачебного кабинета</t>
  </si>
  <si>
    <t>Медицинская сестра ЗОЖ</t>
  </si>
  <si>
    <t>Фельщер Бестюбинского ВА</t>
  </si>
  <si>
    <t>Социальный работник</t>
  </si>
  <si>
    <t>Медицинская сестра Аркийнского ФАПа</t>
  </si>
  <si>
    <t>Санитарка лаборатории</t>
  </si>
  <si>
    <t>Санитарка инф.отделения</t>
  </si>
  <si>
    <t>Санитарка ОСО</t>
  </si>
  <si>
    <t>Санитарка буфетчица ОСО</t>
  </si>
  <si>
    <t>Санитарка приемного покоя</t>
  </si>
  <si>
    <t>Санитарка постовая ОСО</t>
  </si>
  <si>
    <t xml:space="preserve"> Санитарка постовая  ОСО</t>
  </si>
  <si>
    <t xml:space="preserve">Санитарка </t>
  </si>
  <si>
    <t>Санитарка рентгенкабинета</t>
  </si>
  <si>
    <t>Санитарка</t>
  </si>
  <si>
    <t>Санитарка Аркийнского ФАПа</t>
  </si>
  <si>
    <t>Санитарка Клачковского МП</t>
  </si>
  <si>
    <t>Санитарка Ливановского МП</t>
  </si>
  <si>
    <t>Санитарка Адаевского МП</t>
  </si>
  <si>
    <t>Санитарка Свободнинского МП</t>
  </si>
  <si>
    <t>Санитарка Уркашского МП</t>
  </si>
  <si>
    <t>Санитарка Алтынсаринского МП</t>
  </si>
  <si>
    <t>Санитарка Бестауского МП</t>
  </si>
  <si>
    <t>Санитарка Фрунзенского  МП</t>
  </si>
  <si>
    <t>Санитарка КарабатырскойФАПа</t>
  </si>
  <si>
    <t>Санитарка Бестбинского ВА</t>
  </si>
  <si>
    <t>Санитарка аптеки</t>
  </si>
  <si>
    <t>Санитарка поликлиники</t>
  </si>
  <si>
    <t>Социальный работник Алтынсаринской ВА</t>
  </si>
  <si>
    <t>Главный бухалтер</t>
  </si>
  <si>
    <t>Бухгалтер по государственным закупкам</t>
  </si>
  <si>
    <t>Бухгалтер по учету материальных ценностей</t>
  </si>
  <si>
    <t>Бухгалтер по расчетам с рабочими и служащими</t>
  </si>
  <si>
    <t>Экономист по финансовой работе</t>
  </si>
  <si>
    <t>Кассир</t>
  </si>
  <si>
    <t>Юрискосульт</t>
  </si>
  <si>
    <t>Инженер по обслуживанию вычислительной техники</t>
  </si>
  <si>
    <t>Инженер - системный администратор</t>
  </si>
  <si>
    <t>Заведующий складом</t>
  </si>
  <si>
    <t>Заведующий гаражом</t>
  </si>
  <si>
    <t>Переводчик казахского языка</t>
  </si>
  <si>
    <t>Инспектор по кадрам</t>
  </si>
  <si>
    <t>Секретарь-машинистка</t>
  </si>
  <si>
    <t>Инженер по технике безопасности</t>
  </si>
  <si>
    <t>ВодительАркийнского ФАПа</t>
  </si>
  <si>
    <t>Водитель Алтынсаринской ВА</t>
  </si>
  <si>
    <t>Водитель  МП</t>
  </si>
  <si>
    <t>Водитель</t>
  </si>
  <si>
    <t>Водитель Уркашского МП</t>
  </si>
  <si>
    <t>Водитель  Адаевского МП</t>
  </si>
  <si>
    <t>Водитель машины линейного контроля</t>
  </si>
  <si>
    <t>Водитель Жаиыльминского МП</t>
  </si>
  <si>
    <t>Водитель талдыкольского МП</t>
  </si>
  <si>
    <t>Водитель Фрунзенского  МП</t>
  </si>
  <si>
    <t xml:space="preserve">Водитель </t>
  </si>
  <si>
    <t>Сестра-хозяйка КДП</t>
  </si>
  <si>
    <t>Сестра/хозяйка ОСО</t>
  </si>
  <si>
    <t>Плотник</t>
  </si>
  <si>
    <t>Дворник</t>
  </si>
  <si>
    <t>Сторож</t>
  </si>
  <si>
    <t>Машинист по стирке и ремонту белья</t>
  </si>
  <si>
    <t>Санитарка централизован стериализационного отделения</t>
  </si>
  <si>
    <t>Истопник Алтынсаринской ВА</t>
  </si>
  <si>
    <t>Истопник Бестюбинской ВА</t>
  </si>
  <si>
    <t>Истопник Уркашского МП</t>
  </si>
  <si>
    <t>Истопник Жаилминского МП</t>
  </si>
  <si>
    <t>Истопник Фрунзенского МП</t>
  </si>
  <si>
    <t>Истопник Свободн. МП</t>
  </si>
  <si>
    <t>Истопник Ливан. МП</t>
  </si>
  <si>
    <t>Истопник Клочк МП</t>
  </si>
  <si>
    <t>Истопник АРКА</t>
  </si>
  <si>
    <t>Швея</t>
  </si>
  <si>
    <t xml:space="preserve">Монтажник внутренних санитарно-технических систем и оборудования </t>
  </si>
  <si>
    <t>Заведующий хозяйством/Электромонтер по обслуживанию электрооборудования</t>
  </si>
  <si>
    <t>Оператор газовой котельной</t>
  </si>
  <si>
    <t>Плотник и столяр строительные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</si>
</sst>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horizontal="center" vertical="top"/>
    </xf>
    <xf numFmtId="49" fontId="3" fillId="2" borderId="2" xfId="1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1" fontId="2" fillId="2" borderId="2" xfId="0" applyNumberFormat="1" applyFont="1" applyFill="1" applyBorder="1" applyAlignment="1">
      <alignment vertical="top"/>
    </xf>
    <xf numFmtId="1" fontId="2" fillId="2" borderId="1" xfId="0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49" fontId="2" fillId="2" borderId="2" xfId="1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/>
    </xf>
    <xf numFmtId="0" fontId="3" fillId="2" borderId="1" xfId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/>
    </xf>
    <xf numFmtId="1" fontId="3" fillId="2" borderId="2" xfId="0" applyNumberFormat="1" applyFont="1" applyFill="1" applyBorder="1" applyAlignment="1">
      <alignment vertical="top"/>
    </xf>
    <xf numFmtId="1" fontId="3" fillId="2" borderId="1" xfId="0" applyNumberFormat="1" applyFont="1" applyFill="1" applyBorder="1" applyAlignment="1">
      <alignment vertical="top"/>
    </xf>
    <xf numFmtId="0" fontId="3" fillId="2" borderId="4" xfId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49" fontId="2" fillId="2" borderId="0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3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1" fontId="2" fillId="2" borderId="0" xfId="0" applyNumberFormat="1" applyFont="1" applyFill="1" applyAlignment="1">
      <alignment vertical="top"/>
    </xf>
    <xf numFmtId="0" fontId="3" fillId="2" borderId="0" xfId="1" applyFont="1" applyFill="1" applyBorder="1" applyAlignment="1">
      <alignment vertical="top"/>
    </xf>
    <xf numFmtId="49" fontId="3" fillId="2" borderId="5" xfId="1" applyNumberFormat="1" applyFont="1" applyFill="1" applyBorder="1" applyAlignment="1">
      <alignment horizontal="center" vertical="top"/>
    </xf>
    <xf numFmtId="0" fontId="3" fillId="2" borderId="3" xfId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4" fillId="2" borderId="1" xfId="1" applyFont="1" applyFill="1" applyBorder="1" applyAlignment="1">
      <alignment vertical="top"/>
    </xf>
    <xf numFmtId="1" fontId="4" fillId="2" borderId="1" xfId="0" applyNumberFormat="1" applyFont="1" applyFill="1" applyBorder="1" applyAlignment="1">
      <alignment vertical="top"/>
    </xf>
    <xf numFmtId="0" fontId="4" fillId="2" borderId="3" xfId="1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center" vertical="top" wrapText="1"/>
    </xf>
    <xf numFmtId="49" fontId="4" fillId="2" borderId="1" xfId="1" applyNumberFormat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9" fontId="2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vertical="top"/>
    </xf>
    <xf numFmtId="0" fontId="2" fillId="2" borderId="1" xfId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5" fillId="2" borderId="1" xfId="1" applyFont="1" applyFill="1" applyBorder="1"/>
    <xf numFmtId="49" fontId="5" fillId="2" borderId="2" xfId="1" applyNumberFormat="1" applyFont="1" applyFill="1" applyBorder="1" applyAlignment="1">
      <alignment horizontal="center" vertical="top"/>
    </xf>
    <xf numFmtId="1" fontId="5" fillId="2" borderId="1" xfId="1" applyNumberFormat="1" applyFont="1" applyFill="1" applyBorder="1" applyAlignment="1">
      <alignment horizontal="left" wrapText="1"/>
    </xf>
    <xf numFmtId="2" fontId="5" fillId="2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0" fontId="3" fillId="0" borderId="9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2" borderId="6" xfId="1" applyFont="1" applyFill="1" applyBorder="1" applyAlignment="1">
      <alignment horizontal="center" vertical="top"/>
    </xf>
    <xf numFmtId="0" fontId="3" fillId="2" borderId="7" xfId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U293"/>
  <sheetViews>
    <sheetView topLeftCell="A4" workbookViewId="0">
      <pane xSplit="1" ySplit="6" topLeftCell="D301" activePane="bottomRight" state="frozen"/>
      <selection activeCell="A4" sqref="A4"/>
      <selection pane="topRight" activeCell="C4" sqref="C4"/>
      <selection pane="bottomLeft" activeCell="A10" sqref="A10"/>
      <selection pane="bottomRight" activeCell="A65" sqref="A65"/>
    </sheetView>
  </sheetViews>
  <sheetFormatPr defaultRowHeight="12.75"/>
  <cols>
    <col min="1" max="1" width="45.42578125" style="10" customWidth="1"/>
    <col min="2" max="2" width="7.5703125" style="10" customWidth="1"/>
    <col min="3" max="3" width="12" style="58" customWidth="1"/>
    <col min="4" max="4" width="12" style="26" customWidth="1"/>
    <col min="5" max="5" width="10.7109375" style="29" customWidth="1"/>
    <col min="6" max="6" width="5.7109375" style="10" customWidth="1"/>
    <col min="7" max="7" width="6.7109375" style="10" customWidth="1"/>
    <col min="8" max="8" width="7.42578125" style="10" customWidth="1"/>
    <col min="9" max="11" width="7.28515625" style="10" customWidth="1"/>
    <col min="12" max="12" width="9.140625" style="10" customWidth="1"/>
    <col min="13" max="13" width="8.7109375" style="47" customWidth="1"/>
    <col min="14" max="14" width="8.140625" style="10" customWidth="1"/>
    <col min="15" max="15" width="6.85546875" style="10" customWidth="1"/>
    <col min="16" max="16" width="7.140625" style="10" customWidth="1"/>
    <col min="17" max="17" width="7.5703125" style="10" customWidth="1"/>
    <col min="18" max="18" width="5.140625" style="10" customWidth="1"/>
    <col min="19" max="19" width="11.28515625" style="10" customWidth="1"/>
    <col min="20" max="20" width="9.140625" style="10" hidden="1" customWidth="1"/>
    <col min="21" max="16384" width="9.140625" style="10"/>
  </cols>
  <sheetData>
    <row r="1" spans="1:20">
      <c r="M1" s="47" t="s">
        <v>50</v>
      </c>
    </row>
    <row r="5" spans="1:20">
      <c r="D5" s="26" t="s">
        <v>63</v>
      </c>
    </row>
    <row r="7" spans="1:20">
      <c r="C7" s="58" t="s">
        <v>91</v>
      </c>
    </row>
    <row r="8" spans="1:20">
      <c r="A8" s="97"/>
      <c r="B8" s="97"/>
      <c r="C8" s="97"/>
      <c r="D8" s="97"/>
      <c r="E8" s="98"/>
      <c r="F8" s="99" t="s">
        <v>51</v>
      </c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</row>
    <row r="9" spans="1:20" ht="51">
      <c r="A9" s="69" t="s">
        <v>0</v>
      </c>
      <c r="B9" s="69" t="s">
        <v>1</v>
      </c>
      <c r="C9" s="70" t="s">
        <v>2</v>
      </c>
      <c r="D9" s="69" t="s">
        <v>3</v>
      </c>
      <c r="E9" s="71" t="s">
        <v>164</v>
      </c>
      <c r="F9" s="72" t="s">
        <v>46</v>
      </c>
      <c r="G9" s="73" t="s">
        <v>47</v>
      </c>
      <c r="H9" s="74"/>
      <c r="I9" s="73" t="s">
        <v>43</v>
      </c>
      <c r="J9" s="72" t="s">
        <v>55</v>
      </c>
      <c r="K9" s="72" t="s">
        <v>96</v>
      </c>
      <c r="L9" s="72" t="s">
        <v>97</v>
      </c>
      <c r="M9" s="81">
        <v>0.25</v>
      </c>
      <c r="N9" s="72" t="s">
        <v>44</v>
      </c>
      <c r="O9" s="75">
        <v>0.1</v>
      </c>
      <c r="P9" s="74" t="s">
        <v>48</v>
      </c>
      <c r="Q9" s="76" t="s">
        <v>60</v>
      </c>
      <c r="R9" s="72" t="s">
        <v>49</v>
      </c>
      <c r="S9" s="73" t="s">
        <v>45</v>
      </c>
      <c r="T9" s="77" t="s">
        <v>57</v>
      </c>
    </row>
    <row r="10" spans="1:20">
      <c r="A10" s="45">
        <v>2</v>
      </c>
      <c r="B10" s="45">
        <v>3</v>
      </c>
      <c r="C10" s="78">
        <v>4</v>
      </c>
      <c r="D10" s="45">
        <v>5</v>
      </c>
      <c r="E10" s="46" t="s">
        <v>62</v>
      </c>
      <c r="F10" s="4">
        <v>7</v>
      </c>
      <c r="G10" s="4">
        <v>8</v>
      </c>
      <c r="H10" s="5">
        <v>9</v>
      </c>
      <c r="I10" s="4">
        <v>10</v>
      </c>
      <c r="J10" s="4">
        <v>11</v>
      </c>
      <c r="K10" s="4"/>
      <c r="L10" s="4"/>
      <c r="M10" s="6">
        <v>12</v>
      </c>
      <c r="N10" s="4">
        <v>13</v>
      </c>
      <c r="O10" s="4">
        <v>14</v>
      </c>
      <c r="P10" s="15">
        <v>15</v>
      </c>
      <c r="Q10" s="6">
        <v>16</v>
      </c>
      <c r="R10" s="4">
        <v>17</v>
      </c>
      <c r="S10" s="6">
        <v>18</v>
      </c>
      <c r="T10" s="6">
        <v>22</v>
      </c>
    </row>
    <row r="11" spans="1:20">
      <c r="A11" s="1" t="s">
        <v>4</v>
      </c>
      <c r="B11" s="2" t="s">
        <v>5</v>
      </c>
      <c r="C11" s="57"/>
      <c r="D11" s="45" t="s">
        <v>86</v>
      </c>
      <c r="E11" s="46"/>
      <c r="F11" s="4"/>
      <c r="G11" s="4"/>
      <c r="H11" s="5"/>
      <c r="I11" s="4">
        <v>0.75</v>
      </c>
      <c r="J11" s="4"/>
      <c r="K11" s="4"/>
      <c r="L11" s="4">
        <v>481000</v>
      </c>
      <c r="M11" s="6"/>
      <c r="N11" s="4"/>
      <c r="O11" s="4"/>
      <c r="P11" s="15"/>
      <c r="Q11" s="6"/>
      <c r="R11" s="4"/>
      <c r="S11" s="6">
        <f>L11</f>
        <v>481000</v>
      </c>
      <c r="T11" s="6"/>
    </row>
    <row r="12" spans="1:20">
      <c r="A12" s="67" t="s">
        <v>87</v>
      </c>
      <c r="B12" s="2" t="s">
        <v>5</v>
      </c>
      <c r="C12" s="57"/>
      <c r="D12" s="68" t="s">
        <v>12</v>
      </c>
      <c r="E12" s="46" t="s">
        <v>98</v>
      </c>
      <c r="F12" s="4">
        <v>3.85</v>
      </c>
      <c r="G12" s="4">
        <v>17697</v>
      </c>
      <c r="H12" s="5">
        <f>F12*G12</f>
        <v>68133.45</v>
      </c>
      <c r="I12" s="4">
        <v>0.25</v>
      </c>
      <c r="J12" s="6">
        <f>H12*I12</f>
        <v>17033.362499999999</v>
      </c>
      <c r="K12" s="4">
        <v>3.42</v>
      </c>
      <c r="L12" s="6">
        <f t="shared" ref="L12:L22" si="0">J12*K12</f>
        <v>58254.099749999994</v>
      </c>
      <c r="M12" s="6"/>
      <c r="N12" s="4"/>
      <c r="O12" s="4"/>
      <c r="P12" s="15"/>
      <c r="Q12" s="6"/>
      <c r="R12" s="4"/>
      <c r="S12" s="6">
        <f>L12</f>
        <v>58254.099749999994</v>
      </c>
      <c r="T12" s="6"/>
    </row>
    <row r="13" spans="1:20">
      <c r="A13" s="90" t="s">
        <v>207</v>
      </c>
      <c r="B13" s="2" t="s">
        <v>5</v>
      </c>
      <c r="C13" s="57"/>
      <c r="D13" s="2" t="s">
        <v>6</v>
      </c>
      <c r="E13" s="46" t="s">
        <v>99</v>
      </c>
      <c r="F13" s="4"/>
      <c r="G13" s="4"/>
      <c r="H13" s="5"/>
      <c r="I13" s="4">
        <v>0.75</v>
      </c>
      <c r="J13" s="4"/>
      <c r="K13" s="4"/>
      <c r="L13" s="4">
        <v>285000</v>
      </c>
      <c r="M13" s="6"/>
      <c r="N13" s="4"/>
      <c r="O13" s="4"/>
      <c r="P13" s="15"/>
      <c r="Q13" s="6"/>
      <c r="R13" s="4"/>
      <c r="S13" s="6">
        <f>L13</f>
        <v>285000</v>
      </c>
      <c r="T13" s="6"/>
    </row>
    <row r="14" spans="1:20">
      <c r="A14" s="28" t="s">
        <v>208</v>
      </c>
      <c r="B14" s="2" t="s">
        <v>5</v>
      </c>
      <c r="C14" s="57"/>
      <c r="D14" s="45" t="s">
        <v>7</v>
      </c>
      <c r="E14" s="46" t="s">
        <v>99</v>
      </c>
      <c r="F14" s="11">
        <v>4.6100000000000003</v>
      </c>
      <c r="G14" s="4">
        <v>17697</v>
      </c>
      <c r="H14" s="5">
        <f t="shared" ref="H14:H19" si="1">F14*G14</f>
        <v>81583.170000000013</v>
      </c>
      <c r="I14" s="4">
        <v>0.25</v>
      </c>
      <c r="J14" s="6">
        <f>H14*I14</f>
        <v>20395.792500000003</v>
      </c>
      <c r="K14" s="4">
        <v>3.42</v>
      </c>
      <c r="L14" s="6">
        <f t="shared" si="0"/>
        <v>69753.610350000003</v>
      </c>
      <c r="M14" s="6">
        <f>L14*25%</f>
        <v>17438.402587500001</v>
      </c>
      <c r="N14" s="6">
        <f>L14+M14</f>
        <v>87192.012937499996</v>
      </c>
      <c r="O14" s="6">
        <f>N14*0.1</f>
        <v>8719.2012937500003</v>
      </c>
      <c r="P14" s="5"/>
      <c r="Q14" s="6"/>
      <c r="R14" s="6"/>
      <c r="S14" s="6">
        <f t="shared" ref="S14" si="2">N14+O14+P14+Q14+R14</f>
        <v>95911.214231249993</v>
      </c>
      <c r="T14" s="6"/>
    </row>
    <row r="15" spans="1:20">
      <c r="A15" s="28" t="s">
        <v>208</v>
      </c>
      <c r="B15" s="2" t="s">
        <v>5</v>
      </c>
      <c r="C15" s="57"/>
      <c r="D15" s="45" t="s">
        <v>7</v>
      </c>
      <c r="E15" s="46" t="s">
        <v>99</v>
      </c>
      <c r="F15" s="11">
        <v>4.6100000000000003</v>
      </c>
      <c r="G15" s="4">
        <v>17697</v>
      </c>
      <c r="H15" s="5">
        <f t="shared" si="1"/>
        <v>81583.170000000013</v>
      </c>
      <c r="I15" s="4">
        <v>0.25</v>
      </c>
      <c r="J15" s="6">
        <f>H15*I15</f>
        <v>20395.792500000003</v>
      </c>
      <c r="K15" s="4">
        <v>3.42</v>
      </c>
      <c r="L15" s="6">
        <f t="shared" ref="L15" si="3">J15*K15</f>
        <v>69753.610350000003</v>
      </c>
      <c r="M15" s="6"/>
      <c r="N15" s="6"/>
      <c r="O15" s="6"/>
      <c r="P15" s="5"/>
      <c r="Q15" s="6"/>
      <c r="R15" s="6"/>
      <c r="S15" s="6">
        <f>L15</f>
        <v>69753.610350000003</v>
      </c>
      <c r="T15" s="6"/>
    </row>
    <row r="16" spans="1:20">
      <c r="A16" s="1" t="s">
        <v>69</v>
      </c>
      <c r="B16" s="2" t="s">
        <v>5</v>
      </c>
      <c r="C16" s="57"/>
      <c r="D16" s="2" t="s">
        <v>7</v>
      </c>
      <c r="E16" s="3" t="s">
        <v>93</v>
      </c>
      <c r="F16" s="4">
        <v>4.26</v>
      </c>
      <c r="G16" s="4">
        <v>17697</v>
      </c>
      <c r="H16" s="5">
        <f t="shared" si="1"/>
        <v>75389.22</v>
      </c>
      <c r="I16" s="4">
        <v>0.25</v>
      </c>
      <c r="J16" s="6">
        <f t="shared" ref="J16:J22" si="4">H16*I16</f>
        <v>18847.305</v>
      </c>
      <c r="K16" s="4">
        <v>3.42</v>
      </c>
      <c r="L16" s="6">
        <f t="shared" si="0"/>
        <v>64457.783100000001</v>
      </c>
      <c r="M16" s="6">
        <f>L16*25%</f>
        <v>16114.445775</v>
      </c>
      <c r="N16" s="6">
        <f>L16+M16</f>
        <v>80572.228875000001</v>
      </c>
      <c r="O16" s="6">
        <f>N16*0.1</f>
        <v>8057.2228875000001</v>
      </c>
      <c r="P16" s="5">
        <v>3539</v>
      </c>
      <c r="Q16" s="6"/>
      <c r="R16" s="6"/>
      <c r="S16" s="6">
        <f t="shared" ref="S16" si="5">N16+O16+P16+Q16+R16</f>
        <v>92168.451762500001</v>
      </c>
      <c r="T16" s="6">
        <v>330000</v>
      </c>
    </row>
    <row r="17" spans="1:21">
      <c r="A17" s="1" t="s">
        <v>69</v>
      </c>
      <c r="B17" s="2" t="s">
        <v>5</v>
      </c>
      <c r="C17" s="57"/>
      <c r="D17" s="2" t="s">
        <v>7</v>
      </c>
      <c r="E17" s="3" t="s">
        <v>93</v>
      </c>
      <c r="F17" s="4">
        <v>4.26</v>
      </c>
      <c r="G17" s="4">
        <v>17697</v>
      </c>
      <c r="H17" s="5">
        <f t="shared" si="1"/>
        <v>75389.22</v>
      </c>
      <c r="I17" s="4">
        <v>0.5</v>
      </c>
      <c r="J17" s="6">
        <f t="shared" ref="J17" si="6">H17*I17</f>
        <v>37694.61</v>
      </c>
      <c r="K17" s="4">
        <v>3.42</v>
      </c>
      <c r="L17" s="6">
        <f t="shared" ref="L17" si="7">J17*K17</f>
        <v>128915.5662</v>
      </c>
      <c r="M17" s="6">
        <f>L17*25%</f>
        <v>32228.89155</v>
      </c>
      <c r="N17" s="6">
        <f>L17+M17</f>
        <v>161144.45775</v>
      </c>
      <c r="O17" s="6">
        <f>N17*0.1</f>
        <v>16114.445775</v>
      </c>
      <c r="P17" s="5">
        <v>13273</v>
      </c>
      <c r="Q17" s="6"/>
      <c r="R17" s="6"/>
      <c r="S17" s="6">
        <f t="shared" ref="S17" si="8">N17+O17+P17+Q17+R17</f>
        <v>190531.903525</v>
      </c>
      <c r="T17" s="6">
        <v>330000</v>
      </c>
    </row>
    <row r="18" spans="1:21">
      <c r="A18" s="1" t="s">
        <v>94</v>
      </c>
      <c r="B18" s="2" t="s">
        <v>5</v>
      </c>
      <c r="C18" s="57">
        <v>1</v>
      </c>
      <c r="D18" s="2" t="s">
        <v>10</v>
      </c>
      <c r="E18" s="3" t="s">
        <v>95</v>
      </c>
      <c r="F18" s="4">
        <v>5.38</v>
      </c>
      <c r="G18" s="4">
        <v>17697</v>
      </c>
      <c r="H18" s="5">
        <f t="shared" si="1"/>
        <v>95209.86</v>
      </c>
      <c r="I18" s="4">
        <v>0.25</v>
      </c>
      <c r="J18" s="6">
        <f t="shared" si="4"/>
        <v>23802.465</v>
      </c>
      <c r="K18" s="4">
        <v>3.42</v>
      </c>
      <c r="L18" s="6">
        <f t="shared" si="0"/>
        <v>81404.430299999993</v>
      </c>
      <c r="M18" s="6">
        <f>L18*25%</f>
        <v>20351.107574999998</v>
      </c>
      <c r="N18" s="6">
        <f>L18+M18</f>
        <v>101755.53787499999</v>
      </c>
      <c r="O18" s="6">
        <f>N18*0.1</f>
        <v>10175.553787500001</v>
      </c>
      <c r="P18" s="5"/>
      <c r="Q18" s="6">
        <v>3539</v>
      </c>
      <c r="R18" s="6"/>
      <c r="S18" s="6">
        <f>N18+O18+P18+Q18+R18</f>
        <v>115470.0916625</v>
      </c>
      <c r="T18" s="6"/>
      <c r="U18" s="47"/>
    </row>
    <row r="19" spans="1:21" ht="27" customHeight="1">
      <c r="A19" s="8" t="s">
        <v>209</v>
      </c>
      <c r="B19" s="2" t="s">
        <v>5</v>
      </c>
      <c r="C19" s="83" t="s">
        <v>84</v>
      </c>
      <c r="D19" s="2" t="s">
        <v>10</v>
      </c>
      <c r="E19" s="3" t="s">
        <v>100</v>
      </c>
      <c r="F19" s="4">
        <v>5.99</v>
      </c>
      <c r="G19" s="4">
        <v>17697</v>
      </c>
      <c r="H19" s="5">
        <f t="shared" si="1"/>
        <v>106005.03</v>
      </c>
      <c r="I19" s="4">
        <v>0.5</v>
      </c>
      <c r="J19" s="6">
        <f t="shared" si="4"/>
        <v>53002.514999999999</v>
      </c>
      <c r="K19" s="4">
        <v>3.42</v>
      </c>
      <c r="L19" s="6">
        <f t="shared" si="0"/>
        <v>181268.60129999998</v>
      </c>
      <c r="M19" s="6">
        <f>L19*25%</f>
        <v>45317.150324999995</v>
      </c>
      <c r="N19" s="6">
        <f>L19+M19</f>
        <v>226585.75162499998</v>
      </c>
      <c r="O19" s="6">
        <f>N19*0.1</f>
        <v>22658.575162499998</v>
      </c>
      <c r="P19" s="5"/>
      <c r="Q19" s="6"/>
      <c r="R19" s="6"/>
      <c r="S19" s="6">
        <f>N19+O19+P19+Q19+R19</f>
        <v>249244.32678749997</v>
      </c>
      <c r="T19" s="6">
        <v>190000</v>
      </c>
      <c r="U19" s="47"/>
    </row>
    <row r="20" spans="1:21" ht="20.25" customHeight="1">
      <c r="A20" s="8" t="s">
        <v>54</v>
      </c>
      <c r="B20" s="2" t="s">
        <v>5</v>
      </c>
      <c r="C20" s="57"/>
      <c r="D20" s="2" t="s">
        <v>7</v>
      </c>
      <c r="E20" s="3"/>
      <c r="F20" s="4">
        <v>4.7699999999999996</v>
      </c>
      <c r="G20" s="4">
        <v>17697</v>
      </c>
      <c r="H20" s="5">
        <f t="shared" ref="H20:H87" si="9">F20*G20</f>
        <v>84414.689999999988</v>
      </c>
      <c r="I20" s="4">
        <v>0.25</v>
      </c>
      <c r="J20" s="6">
        <f t="shared" si="4"/>
        <v>21103.672499999997</v>
      </c>
      <c r="K20" s="4">
        <v>3.42</v>
      </c>
      <c r="L20" s="6">
        <f t="shared" si="0"/>
        <v>72174.559949999995</v>
      </c>
      <c r="M20" s="6"/>
      <c r="N20" s="6"/>
      <c r="O20" s="6"/>
      <c r="P20" s="5"/>
      <c r="Q20" s="6"/>
      <c r="R20" s="6"/>
      <c r="S20" s="6">
        <f>L20</f>
        <v>72174.559949999995</v>
      </c>
      <c r="T20" s="6"/>
      <c r="U20" s="47"/>
    </row>
    <row r="21" spans="1:21" ht="27" customHeight="1">
      <c r="A21" s="8" t="s">
        <v>210</v>
      </c>
      <c r="B21" s="2" t="s">
        <v>5</v>
      </c>
      <c r="C21" s="83"/>
      <c r="D21" s="2" t="s">
        <v>7</v>
      </c>
      <c r="E21" s="3"/>
      <c r="F21" s="4">
        <v>4.7699999999999996</v>
      </c>
      <c r="G21" s="4">
        <v>17697</v>
      </c>
      <c r="H21" s="5">
        <f>F21*G21</f>
        <v>84414.689999999988</v>
      </c>
      <c r="I21" s="4">
        <v>0.5</v>
      </c>
      <c r="J21" s="6">
        <f t="shared" ref="J21" si="10">H21*I21</f>
        <v>42207.344999999994</v>
      </c>
      <c r="K21" s="4">
        <v>3.42</v>
      </c>
      <c r="L21" s="6">
        <f t="shared" ref="L21" si="11">J21*K21</f>
        <v>144349.11989999999</v>
      </c>
      <c r="M21" s="6">
        <f>L21*25%</f>
        <v>36087.279974999998</v>
      </c>
      <c r="N21" s="6">
        <f>L21+M21</f>
        <v>180436.399875</v>
      </c>
      <c r="O21" s="6">
        <f>N21*0.1</f>
        <v>18043.639987500002</v>
      </c>
      <c r="P21" s="5"/>
      <c r="Q21" s="6"/>
      <c r="R21" s="6"/>
      <c r="S21" s="6">
        <f>N21+O21+P21+Q21+R21</f>
        <v>198480.03986250001</v>
      </c>
      <c r="T21" s="6">
        <v>190000</v>
      </c>
      <c r="U21" s="47"/>
    </row>
    <row r="22" spans="1:21" ht="25.5" customHeight="1">
      <c r="A22" s="8" t="s">
        <v>71</v>
      </c>
      <c r="B22" s="2" t="s">
        <v>5</v>
      </c>
      <c r="C22" s="61" t="s">
        <v>85</v>
      </c>
      <c r="D22" s="2" t="s">
        <v>10</v>
      </c>
      <c r="E22" s="3" t="s">
        <v>101</v>
      </c>
      <c r="F22" s="4">
        <v>5.99</v>
      </c>
      <c r="G22" s="4">
        <v>17697</v>
      </c>
      <c r="H22" s="5">
        <f t="shared" si="9"/>
        <v>106005.03</v>
      </c>
      <c r="I22" s="4">
        <v>0.5</v>
      </c>
      <c r="J22" s="6">
        <f t="shared" si="4"/>
        <v>53002.514999999999</v>
      </c>
      <c r="K22" s="4">
        <v>3.42</v>
      </c>
      <c r="L22" s="6">
        <f t="shared" si="0"/>
        <v>181268.60129999998</v>
      </c>
      <c r="M22" s="6">
        <f>L22*25%</f>
        <v>45317.150324999995</v>
      </c>
      <c r="N22" s="6">
        <f>L22+M22</f>
        <v>226585.75162499998</v>
      </c>
      <c r="O22" s="6">
        <f>N22*0.1</f>
        <v>22658.575162499998</v>
      </c>
      <c r="P22" s="5">
        <v>1946</v>
      </c>
      <c r="Q22" s="6"/>
      <c r="R22" s="6"/>
      <c r="S22" s="6">
        <f t="shared" ref="S22" si="12">N22+O22+P22+Q22+R22</f>
        <v>251190.32678749997</v>
      </c>
      <c r="T22" s="6"/>
      <c r="U22" s="47"/>
    </row>
    <row r="23" spans="1:21">
      <c r="A23" s="1" t="s">
        <v>8</v>
      </c>
      <c r="B23" s="2" t="s">
        <v>5</v>
      </c>
      <c r="C23" s="57"/>
      <c r="D23" s="2" t="s">
        <v>7</v>
      </c>
      <c r="E23" s="3" t="s">
        <v>102</v>
      </c>
      <c r="F23" s="4">
        <v>4.7699999999999996</v>
      </c>
      <c r="G23" s="4">
        <v>17697</v>
      </c>
      <c r="H23" s="5">
        <f t="shared" si="9"/>
        <v>84414.689999999988</v>
      </c>
      <c r="I23" s="4">
        <v>1</v>
      </c>
      <c r="J23" s="6">
        <f t="shared" ref="J23:J100" si="13">H23*I23</f>
        <v>84414.689999999988</v>
      </c>
      <c r="K23" s="4">
        <v>3.42</v>
      </c>
      <c r="L23" s="6">
        <f>J23*K23</f>
        <v>288698.23979999998</v>
      </c>
      <c r="M23" s="6">
        <f>L23*25%</f>
        <v>72174.559949999995</v>
      </c>
      <c r="N23" s="6">
        <f>L23+M23</f>
        <v>360872.79975000001</v>
      </c>
      <c r="O23" s="6">
        <f t="shared" ref="O23:O76" si="14">N23*0.1</f>
        <v>36087.279975000005</v>
      </c>
      <c r="P23" s="5">
        <v>14158</v>
      </c>
      <c r="Q23" s="6"/>
      <c r="R23" s="6"/>
      <c r="S23" s="6">
        <f t="shared" ref="S23:S86" si="15">N23+O23+P23+Q23+R23</f>
        <v>411118.07972500002</v>
      </c>
      <c r="T23" s="6"/>
    </row>
    <row r="24" spans="1:21" ht="25.5">
      <c r="A24" s="91" t="s">
        <v>211</v>
      </c>
      <c r="B24" s="2" t="s">
        <v>5</v>
      </c>
      <c r="C24" s="57"/>
      <c r="D24" s="2" t="s">
        <v>7</v>
      </c>
      <c r="E24" s="3" t="s">
        <v>77</v>
      </c>
      <c r="F24" s="4">
        <v>4.7699999999999996</v>
      </c>
      <c r="G24" s="4">
        <v>17697</v>
      </c>
      <c r="H24" s="5">
        <f t="shared" si="9"/>
        <v>84414.689999999988</v>
      </c>
      <c r="I24" s="4">
        <v>0.5</v>
      </c>
      <c r="J24" s="6">
        <f t="shared" si="13"/>
        <v>42207.344999999994</v>
      </c>
      <c r="K24" s="4">
        <v>3.42</v>
      </c>
      <c r="L24" s="6">
        <f>J24*K24</f>
        <v>144349.11989999999</v>
      </c>
      <c r="M24" s="6"/>
      <c r="N24" s="6"/>
      <c r="O24" s="6"/>
      <c r="P24" s="5"/>
      <c r="Q24" s="6"/>
      <c r="R24" s="6"/>
      <c r="S24" s="6">
        <f>L24</f>
        <v>144349.11989999999</v>
      </c>
      <c r="T24" s="6"/>
    </row>
    <row r="25" spans="1:21">
      <c r="A25" s="1" t="s">
        <v>212</v>
      </c>
      <c r="B25" s="2" t="s">
        <v>5</v>
      </c>
      <c r="C25" s="57"/>
      <c r="D25" s="2" t="s">
        <v>7</v>
      </c>
      <c r="E25" s="3" t="s">
        <v>103</v>
      </c>
      <c r="F25" s="4">
        <v>4.7699999999999996</v>
      </c>
      <c r="G25" s="4">
        <v>17697</v>
      </c>
      <c r="H25" s="5">
        <f t="shared" si="9"/>
        <v>84414.689999999988</v>
      </c>
      <c r="I25" s="4">
        <v>1</v>
      </c>
      <c r="J25" s="6">
        <f t="shared" si="13"/>
        <v>84414.689999999988</v>
      </c>
      <c r="K25" s="4">
        <v>3.42</v>
      </c>
      <c r="L25" s="6">
        <f>J25*K25</f>
        <v>288698.23979999998</v>
      </c>
      <c r="M25" s="6">
        <f>L25*25%</f>
        <v>72174.559949999995</v>
      </c>
      <c r="N25" s="6">
        <f>L25+M25</f>
        <v>360872.79975000001</v>
      </c>
      <c r="O25" s="6">
        <f t="shared" si="14"/>
        <v>36087.279975000005</v>
      </c>
      <c r="P25" s="5">
        <v>14158</v>
      </c>
      <c r="Q25" s="6">
        <v>1946</v>
      </c>
      <c r="R25" s="6"/>
      <c r="S25" s="6">
        <f t="shared" si="15"/>
        <v>413064.07972500002</v>
      </c>
      <c r="T25" s="6"/>
    </row>
    <row r="26" spans="1:21">
      <c r="A26" s="91" t="s">
        <v>213</v>
      </c>
      <c r="B26" s="2" t="s">
        <v>5</v>
      </c>
      <c r="C26" s="57"/>
      <c r="D26" s="2" t="s">
        <v>7</v>
      </c>
      <c r="E26" s="3" t="s">
        <v>103</v>
      </c>
      <c r="F26" s="4">
        <v>4.7699999999999996</v>
      </c>
      <c r="G26" s="4">
        <v>17697</v>
      </c>
      <c r="H26" s="5">
        <f t="shared" si="9"/>
        <v>84414.689999999988</v>
      </c>
      <c r="I26" s="4">
        <v>0.5</v>
      </c>
      <c r="J26" s="6">
        <f t="shared" si="13"/>
        <v>42207.344999999994</v>
      </c>
      <c r="K26" s="4">
        <v>3.42</v>
      </c>
      <c r="L26" s="6">
        <f>J26*K26</f>
        <v>144349.11989999999</v>
      </c>
      <c r="M26" s="6"/>
      <c r="N26" s="6"/>
      <c r="O26" s="6"/>
      <c r="P26" s="5"/>
      <c r="Q26" s="6"/>
      <c r="R26" s="6"/>
      <c r="S26" s="6">
        <f>L26</f>
        <v>144349.11989999999</v>
      </c>
      <c r="T26" s="6"/>
    </row>
    <row r="27" spans="1:21">
      <c r="A27" s="1" t="s">
        <v>215</v>
      </c>
      <c r="B27" s="2" t="s">
        <v>5</v>
      </c>
      <c r="C27" s="57"/>
      <c r="D27" s="2" t="s">
        <v>7</v>
      </c>
      <c r="E27" s="3" t="s">
        <v>104</v>
      </c>
      <c r="F27" s="7">
        <v>4.7</v>
      </c>
      <c r="G27" s="4">
        <v>17697</v>
      </c>
      <c r="H27" s="5">
        <f t="shared" si="9"/>
        <v>83175.900000000009</v>
      </c>
      <c r="I27" s="4">
        <v>1</v>
      </c>
      <c r="J27" s="6">
        <f t="shared" si="13"/>
        <v>83175.900000000009</v>
      </c>
      <c r="K27" s="4">
        <v>3.42</v>
      </c>
      <c r="L27" s="6">
        <f>J27*K27</f>
        <v>284461.57800000004</v>
      </c>
      <c r="M27" s="6">
        <f>L27*25%</f>
        <v>71115.394500000009</v>
      </c>
      <c r="N27" s="6">
        <f>L27+M27</f>
        <v>355576.97250000003</v>
      </c>
      <c r="O27" s="6">
        <f t="shared" si="14"/>
        <v>35557.697250000005</v>
      </c>
      <c r="P27" s="5">
        <v>35394</v>
      </c>
      <c r="Q27" s="6"/>
      <c r="R27" s="6"/>
      <c r="S27" s="6">
        <f t="shared" si="15"/>
        <v>426528.66975000006</v>
      </c>
      <c r="T27" s="6"/>
    </row>
    <row r="28" spans="1:21">
      <c r="A28" s="1" t="s">
        <v>214</v>
      </c>
      <c r="B28" s="2" t="s">
        <v>5</v>
      </c>
      <c r="C28" s="57"/>
      <c r="D28" s="2" t="s">
        <v>7</v>
      </c>
      <c r="E28" s="3" t="s">
        <v>104</v>
      </c>
      <c r="F28" s="7">
        <v>4.7</v>
      </c>
      <c r="G28" s="4">
        <v>17697</v>
      </c>
      <c r="H28" s="5">
        <f t="shared" si="9"/>
        <v>83175.900000000009</v>
      </c>
      <c r="I28" s="4">
        <v>0.25</v>
      </c>
      <c r="J28" s="6">
        <f t="shared" si="13"/>
        <v>20793.975000000002</v>
      </c>
      <c r="K28" s="4">
        <v>3.42</v>
      </c>
      <c r="L28" s="6">
        <f t="shared" ref="L28:L41" si="16">J28*K28</f>
        <v>71115.394500000009</v>
      </c>
      <c r="M28" s="6"/>
      <c r="N28" s="6"/>
      <c r="O28" s="6">
        <f t="shared" si="14"/>
        <v>0</v>
      </c>
      <c r="P28" s="5"/>
      <c r="Q28" s="6"/>
      <c r="R28" s="6"/>
      <c r="S28" s="6">
        <f>L28</f>
        <v>71115.394500000009</v>
      </c>
      <c r="T28" s="6"/>
    </row>
    <row r="29" spans="1:21">
      <c r="A29" s="1" t="s">
        <v>56</v>
      </c>
      <c r="B29" s="2" t="s">
        <v>5</v>
      </c>
      <c r="C29" s="57"/>
      <c r="D29" s="2" t="s">
        <v>7</v>
      </c>
      <c r="E29" s="3" t="s">
        <v>104</v>
      </c>
      <c r="F29" s="7">
        <v>4.7</v>
      </c>
      <c r="G29" s="4">
        <v>17697</v>
      </c>
      <c r="H29" s="5">
        <f t="shared" si="9"/>
        <v>83175.900000000009</v>
      </c>
      <c r="I29" s="4">
        <v>0.25</v>
      </c>
      <c r="J29" s="6">
        <f t="shared" si="13"/>
        <v>20793.975000000002</v>
      </c>
      <c r="K29" s="4">
        <v>3.42</v>
      </c>
      <c r="L29" s="6">
        <f t="shared" si="16"/>
        <v>71115.394500000009</v>
      </c>
      <c r="M29" s="6"/>
      <c r="N29" s="6"/>
      <c r="O29" s="6">
        <f t="shared" si="14"/>
        <v>0</v>
      </c>
      <c r="P29" s="5"/>
      <c r="Q29" s="6"/>
      <c r="R29" s="6"/>
      <c r="S29" s="6">
        <f>L29</f>
        <v>71115.394500000009</v>
      </c>
      <c r="T29" s="6"/>
    </row>
    <row r="30" spans="1:21" ht="15.75" customHeight="1">
      <c r="A30" s="1" t="s">
        <v>215</v>
      </c>
      <c r="B30" s="9" t="s">
        <v>5</v>
      </c>
      <c r="C30" s="57"/>
      <c r="D30" s="2" t="s">
        <v>7</v>
      </c>
      <c r="E30" s="3" t="s">
        <v>105</v>
      </c>
      <c r="F30" s="4">
        <v>4.7699999999999996</v>
      </c>
      <c r="G30" s="4">
        <v>17697</v>
      </c>
      <c r="H30" s="5">
        <f t="shared" si="9"/>
        <v>84414.689999999988</v>
      </c>
      <c r="I30" s="4">
        <v>1</v>
      </c>
      <c r="J30" s="6">
        <f t="shared" si="13"/>
        <v>84414.689999999988</v>
      </c>
      <c r="K30" s="4">
        <v>3.42</v>
      </c>
      <c r="L30" s="6">
        <f t="shared" si="16"/>
        <v>288698.23979999998</v>
      </c>
      <c r="M30" s="6">
        <f>L30*25%</f>
        <v>72174.559949999995</v>
      </c>
      <c r="N30" s="6">
        <f>L30+M30</f>
        <v>360872.79975000001</v>
      </c>
      <c r="O30" s="6">
        <f t="shared" ref="O30" si="17">N30*0.1</f>
        <v>36087.279975000005</v>
      </c>
      <c r="P30" s="5">
        <v>35394</v>
      </c>
      <c r="Q30" s="6"/>
      <c r="R30" s="6"/>
      <c r="S30" s="6">
        <f t="shared" si="15"/>
        <v>432354.07972500002</v>
      </c>
      <c r="T30" s="6"/>
    </row>
    <row r="31" spans="1:21" ht="15.75" customHeight="1">
      <c r="A31" s="1" t="s">
        <v>70</v>
      </c>
      <c r="B31" s="9" t="s">
        <v>5</v>
      </c>
      <c r="C31" s="57">
        <v>2</v>
      </c>
      <c r="D31" s="2" t="s">
        <v>106</v>
      </c>
      <c r="E31" s="3" t="s">
        <v>107</v>
      </c>
      <c r="F31" s="4">
        <v>5.1100000000000003</v>
      </c>
      <c r="G31" s="4">
        <v>17697</v>
      </c>
      <c r="H31" s="5">
        <f t="shared" si="9"/>
        <v>90431.670000000013</v>
      </c>
      <c r="I31" s="4">
        <v>0.25</v>
      </c>
      <c r="J31" s="6">
        <f t="shared" si="13"/>
        <v>22607.917500000003</v>
      </c>
      <c r="K31" s="4">
        <v>4.1500000000000004</v>
      </c>
      <c r="L31" s="6">
        <f t="shared" si="16"/>
        <v>93822.857625000019</v>
      </c>
      <c r="M31" s="6">
        <f>L31*25%</f>
        <v>23455.714406250005</v>
      </c>
      <c r="N31" s="6">
        <f>L31+M31</f>
        <v>117278.57203125002</v>
      </c>
      <c r="O31" s="6">
        <f t="shared" ref="O31" si="18">N31*0.1</f>
        <v>11727.857203125002</v>
      </c>
      <c r="P31" s="5"/>
      <c r="Q31" s="6"/>
      <c r="R31" s="6"/>
      <c r="S31" s="6">
        <f t="shared" si="15"/>
        <v>129006.42923437503</v>
      </c>
      <c r="T31" s="6"/>
    </row>
    <row r="32" spans="1:21">
      <c r="A32" s="1" t="s">
        <v>215</v>
      </c>
      <c r="B32" s="2" t="s">
        <v>5</v>
      </c>
      <c r="C32" s="2" t="s">
        <v>9</v>
      </c>
      <c r="D32" s="2" t="s">
        <v>10</v>
      </c>
      <c r="E32" s="3" t="s">
        <v>108</v>
      </c>
      <c r="F32" s="4">
        <v>5.99</v>
      </c>
      <c r="G32" s="4">
        <v>17697</v>
      </c>
      <c r="H32" s="5">
        <f t="shared" si="9"/>
        <v>106005.03</v>
      </c>
      <c r="I32" s="4">
        <v>1</v>
      </c>
      <c r="J32" s="6">
        <f t="shared" si="13"/>
        <v>106005.03</v>
      </c>
      <c r="K32" s="4">
        <v>3.42</v>
      </c>
      <c r="L32" s="6">
        <f t="shared" si="16"/>
        <v>362537.20259999996</v>
      </c>
      <c r="M32" s="6">
        <f>L32*25%</f>
        <v>90634.30064999999</v>
      </c>
      <c r="N32" s="6">
        <f>L32+M32</f>
        <v>453171.50324999995</v>
      </c>
      <c r="O32" s="6">
        <f t="shared" ref="O32" si="19">N32*0.1</f>
        <v>45317.150324999995</v>
      </c>
      <c r="P32" s="5"/>
      <c r="Q32" s="6"/>
      <c r="R32" s="6"/>
      <c r="S32" s="6">
        <f>N32+O32+P32+Q32+R32</f>
        <v>498488.65357499995</v>
      </c>
      <c r="T32" s="6"/>
    </row>
    <row r="33" spans="1:20">
      <c r="A33" s="1" t="s">
        <v>56</v>
      </c>
      <c r="B33" s="2" t="s">
        <v>5</v>
      </c>
      <c r="C33" s="57"/>
      <c r="D33" s="2" t="s">
        <v>10</v>
      </c>
      <c r="E33" s="3" t="s">
        <v>78</v>
      </c>
      <c r="F33" s="4">
        <v>5.99</v>
      </c>
      <c r="G33" s="4">
        <v>17697</v>
      </c>
      <c r="H33" s="5">
        <f t="shared" ref="H33" si="20">F33*G33</f>
        <v>106005.03</v>
      </c>
      <c r="I33" s="4">
        <v>0.25</v>
      </c>
      <c r="J33" s="6">
        <f t="shared" si="13"/>
        <v>26501.2575</v>
      </c>
      <c r="K33" s="4">
        <v>3.42</v>
      </c>
      <c r="L33" s="6">
        <f t="shared" si="16"/>
        <v>90634.30064999999</v>
      </c>
      <c r="M33" s="6"/>
      <c r="N33" s="6"/>
      <c r="O33" s="6"/>
      <c r="P33" s="5"/>
      <c r="Q33" s="6"/>
      <c r="R33" s="6"/>
      <c r="S33" s="6">
        <f>L33</f>
        <v>90634.30064999999</v>
      </c>
      <c r="T33" s="6"/>
    </row>
    <row r="34" spans="1:20">
      <c r="A34" s="1" t="s">
        <v>212</v>
      </c>
      <c r="B34" s="2" t="s">
        <v>5</v>
      </c>
      <c r="C34" s="57"/>
      <c r="D34" s="2" t="s">
        <v>7</v>
      </c>
      <c r="E34" s="3" t="s">
        <v>109</v>
      </c>
      <c r="F34" s="4">
        <v>4.26</v>
      </c>
      <c r="G34" s="4">
        <v>17697</v>
      </c>
      <c r="H34" s="5">
        <f t="shared" si="9"/>
        <v>75389.22</v>
      </c>
      <c r="I34" s="4">
        <v>1</v>
      </c>
      <c r="J34" s="6">
        <f t="shared" si="13"/>
        <v>75389.22</v>
      </c>
      <c r="K34" s="4">
        <v>3.42</v>
      </c>
      <c r="L34" s="6">
        <f t="shared" si="16"/>
        <v>257831.1324</v>
      </c>
      <c r="M34" s="6">
        <f>L34*25%</f>
        <v>64457.783100000001</v>
      </c>
      <c r="N34" s="6">
        <f>L34+M34</f>
        <v>322288.9155</v>
      </c>
      <c r="O34" s="6">
        <f t="shared" ref="O34" si="21">N34*0.1</f>
        <v>32228.89155</v>
      </c>
      <c r="P34" s="5">
        <v>35394</v>
      </c>
      <c r="Q34" s="6"/>
      <c r="R34" s="6"/>
      <c r="S34" s="6">
        <f>N34+O34+P34+Q34+R34</f>
        <v>389911.80705</v>
      </c>
      <c r="T34" s="6">
        <v>120000</v>
      </c>
    </row>
    <row r="35" spans="1:20">
      <c r="A35" s="1" t="s">
        <v>215</v>
      </c>
      <c r="B35" s="2" t="s">
        <v>5</v>
      </c>
      <c r="C35" s="57"/>
      <c r="D35" s="2" t="s">
        <v>7</v>
      </c>
      <c r="E35" s="3" t="s">
        <v>110</v>
      </c>
      <c r="F35" s="4">
        <v>4.26</v>
      </c>
      <c r="G35" s="4">
        <v>17697</v>
      </c>
      <c r="H35" s="5">
        <f t="shared" si="9"/>
        <v>75389.22</v>
      </c>
      <c r="I35" s="4">
        <v>1</v>
      </c>
      <c r="J35" s="6">
        <f t="shared" si="13"/>
        <v>75389.22</v>
      </c>
      <c r="K35" s="4">
        <v>3.42</v>
      </c>
      <c r="L35" s="6">
        <f t="shared" si="16"/>
        <v>257831.1324</v>
      </c>
      <c r="M35" s="6">
        <f>L35*25%</f>
        <v>64457.783100000001</v>
      </c>
      <c r="N35" s="6">
        <f>L35+M35</f>
        <v>322288.9155</v>
      </c>
      <c r="O35" s="6">
        <f t="shared" si="14"/>
        <v>32228.89155</v>
      </c>
      <c r="P35" s="5">
        <v>35394</v>
      </c>
      <c r="Q35" s="6"/>
      <c r="R35" s="6"/>
      <c r="S35" s="6">
        <f t="shared" si="15"/>
        <v>389911.80705</v>
      </c>
      <c r="T35" s="6">
        <v>150000</v>
      </c>
    </row>
    <row r="36" spans="1:20">
      <c r="A36" s="1" t="s">
        <v>56</v>
      </c>
      <c r="B36" s="2" t="s">
        <v>5</v>
      </c>
      <c r="C36" s="57"/>
      <c r="D36" s="2" t="s">
        <v>7</v>
      </c>
      <c r="E36" s="3" t="s">
        <v>110</v>
      </c>
      <c r="F36" s="4">
        <v>4.26</v>
      </c>
      <c r="G36" s="4">
        <v>17697</v>
      </c>
      <c r="H36" s="5">
        <f t="shared" ref="H36" si="22">F36*G36</f>
        <v>75389.22</v>
      </c>
      <c r="I36" s="4">
        <v>0.25</v>
      </c>
      <c r="J36" s="6">
        <f t="shared" si="13"/>
        <v>18847.305</v>
      </c>
      <c r="K36" s="4">
        <v>3.42</v>
      </c>
      <c r="L36" s="6">
        <f t="shared" si="16"/>
        <v>64457.783100000001</v>
      </c>
      <c r="M36" s="6"/>
      <c r="N36" s="6"/>
      <c r="O36" s="6"/>
      <c r="P36" s="5"/>
      <c r="Q36" s="6"/>
      <c r="R36" s="6"/>
      <c r="S36" s="6">
        <f>L36</f>
        <v>64457.783100000001</v>
      </c>
      <c r="T36" s="6"/>
    </row>
    <row r="37" spans="1:20">
      <c r="A37" s="91" t="s">
        <v>216</v>
      </c>
      <c r="B37" s="2"/>
      <c r="C37" s="57"/>
      <c r="D37" s="2" t="s">
        <v>7</v>
      </c>
      <c r="E37" s="3" t="s">
        <v>111</v>
      </c>
      <c r="F37" s="4">
        <v>4.7699999999999996</v>
      </c>
      <c r="G37" s="4">
        <v>17697</v>
      </c>
      <c r="H37" s="5">
        <f t="shared" ref="H37" si="23">F37*G37</f>
        <v>84414.689999999988</v>
      </c>
      <c r="I37" s="4">
        <v>0.25</v>
      </c>
      <c r="J37" s="6">
        <f t="shared" ref="J37" si="24">H37*I37</f>
        <v>21103.672499999997</v>
      </c>
      <c r="K37" s="4">
        <v>3.42</v>
      </c>
      <c r="L37" s="6">
        <f t="shared" ref="L37" si="25">J37*K37</f>
        <v>72174.559949999995</v>
      </c>
      <c r="M37" s="6">
        <f>L37*25%</f>
        <v>18043.639987499999</v>
      </c>
      <c r="N37" s="6">
        <f>L37+M37</f>
        <v>90218.199937500001</v>
      </c>
      <c r="O37" s="6">
        <f t="shared" ref="O37" si="26">N37*0.1</f>
        <v>9021.8199937500012</v>
      </c>
      <c r="P37" s="5">
        <v>3539</v>
      </c>
      <c r="Q37" s="6"/>
      <c r="R37" s="6"/>
      <c r="S37" s="6">
        <f t="shared" si="15"/>
        <v>102779.01993125</v>
      </c>
      <c r="T37" s="6"/>
    </row>
    <row r="38" spans="1:20" ht="17.25" customHeight="1">
      <c r="A38" s="1" t="s">
        <v>217</v>
      </c>
      <c r="B38" s="2" t="s">
        <v>5</v>
      </c>
      <c r="C38" s="57"/>
      <c r="D38" s="2" t="s">
        <v>7</v>
      </c>
      <c r="E38" s="3" t="s">
        <v>112</v>
      </c>
      <c r="F38" s="4">
        <v>4.7699999999999996</v>
      </c>
      <c r="G38" s="4">
        <v>17697</v>
      </c>
      <c r="H38" s="5">
        <f t="shared" si="9"/>
        <v>84414.689999999988</v>
      </c>
      <c r="I38" s="4">
        <v>1</v>
      </c>
      <c r="J38" s="6">
        <f t="shared" si="13"/>
        <v>84414.689999999988</v>
      </c>
      <c r="K38" s="4">
        <v>3.42</v>
      </c>
      <c r="L38" s="6">
        <f t="shared" si="16"/>
        <v>288698.23979999998</v>
      </c>
      <c r="M38" s="6">
        <f>L38*25%</f>
        <v>72174.559949999995</v>
      </c>
      <c r="N38" s="6">
        <f>L38+M38</f>
        <v>360872.79975000001</v>
      </c>
      <c r="O38" s="6">
        <f>N38*0.1</f>
        <v>36087.279975000005</v>
      </c>
      <c r="P38" s="5"/>
      <c r="Q38" s="6">
        <v>17697</v>
      </c>
      <c r="R38" s="6"/>
      <c r="S38" s="6">
        <f>N38+O38+P38+Q38+R38</f>
        <v>414657.07972500002</v>
      </c>
      <c r="T38" s="6"/>
    </row>
    <row r="39" spans="1:20" ht="17.25" customHeight="1">
      <c r="A39" s="91" t="s">
        <v>218</v>
      </c>
      <c r="B39" s="2" t="s">
        <v>5</v>
      </c>
      <c r="C39" s="57"/>
      <c r="D39" s="2" t="s">
        <v>7</v>
      </c>
      <c r="E39" s="3" t="s">
        <v>112</v>
      </c>
      <c r="F39" s="4">
        <v>4.7699999999999996</v>
      </c>
      <c r="G39" s="4">
        <v>17697</v>
      </c>
      <c r="H39" s="5">
        <f t="shared" si="9"/>
        <v>84414.689999999988</v>
      </c>
      <c r="I39" s="4">
        <v>0.25</v>
      </c>
      <c r="J39" s="6">
        <f t="shared" si="13"/>
        <v>21103.672499999997</v>
      </c>
      <c r="K39" s="4">
        <v>3.42</v>
      </c>
      <c r="L39" s="6">
        <f t="shared" si="16"/>
        <v>72174.559949999995</v>
      </c>
      <c r="M39" s="6"/>
      <c r="N39" s="6"/>
      <c r="O39" s="6"/>
      <c r="P39" s="5"/>
      <c r="Q39" s="6"/>
      <c r="R39" s="6"/>
      <c r="S39" s="6">
        <f>L39</f>
        <v>72174.559949999995</v>
      </c>
      <c r="T39" s="6"/>
    </row>
    <row r="40" spans="1:20">
      <c r="A40" s="91" t="s">
        <v>219</v>
      </c>
      <c r="B40" s="2" t="s">
        <v>5</v>
      </c>
      <c r="C40" s="57"/>
      <c r="D40" s="2" t="s">
        <v>7</v>
      </c>
      <c r="E40" s="3" t="s">
        <v>92</v>
      </c>
      <c r="F40" s="4">
        <v>4.17</v>
      </c>
      <c r="G40" s="4">
        <v>17697</v>
      </c>
      <c r="H40" s="5">
        <f t="shared" si="9"/>
        <v>73796.490000000005</v>
      </c>
      <c r="I40" s="4">
        <v>0.5</v>
      </c>
      <c r="J40" s="6">
        <f t="shared" si="13"/>
        <v>36898.245000000003</v>
      </c>
      <c r="K40" s="4">
        <v>3.42</v>
      </c>
      <c r="L40" s="6">
        <f t="shared" si="16"/>
        <v>126191.9979</v>
      </c>
      <c r="M40" s="6">
        <f>L40*25%</f>
        <v>31547.999475000001</v>
      </c>
      <c r="N40" s="6">
        <f>L40+M40</f>
        <v>157739.99737500001</v>
      </c>
      <c r="O40" s="6">
        <f t="shared" ref="O40:O41" si="27">N40*0.1</f>
        <v>15773.999737500002</v>
      </c>
      <c r="P40" s="5">
        <v>17697</v>
      </c>
      <c r="Q40" s="6"/>
      <c r="R40" s="6"/>
      <c r="S40" s="6">
        <f t="shared" si="15"/>
        <v>191210.99711250002</v>
      </c>
      <c r="T40" s="6"/>
    </row>
    <row r="41" spans="1:20">
      <c r="A41" s="1" t="s">
        <v>220</v>
      </c>
      <c r="B41" s="2" t="s">
        <v>5</v>
      </c>
      <c r="C41" s="57"/>
      <c r="D41" s="2" t="s">
        <v>7</v>
      </c>
      <c r="E41" s="3" t="s">
        <v>92</v>
      </c>
      <c r="F41" s="4">
        <v>4.17</v>
      </c>
      <c r="G41" s="4">
        <v>17697</v>
      </c>
      <c r="H41" s="5">
        <f t="shared" si="9"/>
        <v>73796.490000000005</v>
      </c>
      <c r="I41" s="4">
        <v>0.5</v>
      </c>
      <c r="J41" s="6">
        <f t="shared" si="13"/>
        <v>36898.245000000003</v>
      </c>
      <c r="K41" s="4">
        <v>3.42</v>
      </c>
      <c r="L41" s="6">
        <f t="shared" si="16"/>
        <v>126191.9979</v>
      </c>
      <c r="M41" s="6">
        <f>L41*25%</f>
        <v>31547.999475000001</v>
      </c>
      <c r="N41" s="6">
        <f>L41+M41</f>
        <v>157739.99737500001</v>
      </c>
      <c r="O41" s="6">
        <f t="shared" si="27"/>
        <v>15773.999737500002</v>
      </c>
      <c r="P41" s="5"/>
      <c r="Q41" s="6"/>
      <c r="R41" s="6"/>
      <c r="S41" s="6">
        <f t="shared" si="15"/>
        <v>173513.99711250002</v>
      </c>
      <c r="T41" s="6"/>
    </row>
    <row r="42" spans="1:20">
      <c r="A42" s="1" t="s">
        <v>205</v>
      </c>
      <c r="B42" s="2" t="s">
        <v>5</v>
      </c>
      <c r="C42" s="57"/>
      <c r="D42" s="2" t="s">
        <v>7</v>
      </c>
      <c r="E42" s="3" t="s">
        <v>92</v>
      </c>
      <c r="F42" s="4">
        <v>4.17</v>
      </c>
      <c r="G42" s="4">
        <v>17697</v>
      </c>
      <c r="H42" s="5">
        <f t="shared" ref="H42" si="28">F42*G42</f>
        <v>73796.490000000005</v>
      </c>
      <c r="I42" s="4">
        <v>0.5</v>
      </c>
      <c r="J42" s="6">
        <f t="shared" ref="J42" si="29">H42*I42</f>
        <v>36898.245000000003</v>
      </c>
      <c r="K42" s="4">
        <v>3.42</v>
      </c>
      <c r="L42" s="6">
        <f t="shared" ref="L42" si="30">J42*K42</f>
        <v>126191.9979</v>
      </c>
      <c r="M42" s="6"/>
      <c r="N42" s="6"/>
      <c r="O42" s="6"/>
      <c r="P42" s="5"/>
      <c r="Q42" s="6"/>
      <c r="R42" s="6"/>
      <c r="S42" s="6">
        <f>L42</f>
        <v>126191.9979</v>
      </c>
      <c r="T42" s="6"/>
    </row>
    <row r="43" spans="1:20">
      <c r="A43" s="1" t="s">
        <v>215</v>
      </c>
      <c r="B43" s="2" t="s">
        <v>5</v>
      </c>
      <c r="C43" s="57"/>
      <c r="D43" s="2" t="s">
        <v>7</v>
      </c>
      <c r="E43" s="3" t="s">
        <v>113</v>
      </c>
      <c r="F43" s="4">
        <v>4.3</v>
      </c>
      <c r="G43" s="4">
        <v>17697</v>
      </c>
      <c r="H43" s="5">
        <f t="shared" si="9"/>
        <v>76097.099999999991</v>
      </c>
      <c r="I43" s="4">
        <v>0.75</v>
      </c>
      <c r="J43" s="6">
        <f t="shared" si="13"/>
        <v>57072.824999999997</v>
      </c>
      <c r="K43" s="4">
        <v>3.42</v>
      </c>
      <c r="L43" s="6">
        <f t="shared" ref="L43:L45" si="31">J43*K43</f>
        <v>195189.06149999998</v>
      </c>
      <c r="M43" s="6">
        <f>L43*25%</f>
        <v>48797.265374999995</v>
      </c>
      <c r="N43" s="6">
        <f>L43+M43</f>
        <v>243986.32687499997</v>
      </c>
      <c r="O43" s="6">
        <f t="shared" ref="O43:O44" si="32">N43*0.1</f>
        <v>24398.632687499998</v>
      </c>
      <c r="P43" s="5">
        <v>26546</v>
      </c>
      <c r="Q43" s="6"/>
      <c r="R43" s="6"/>
      <c r="S43" s="6">
        <f t="shared" si="15"/>
        <v>294930.95956249995</v>
      </c>
      <c r="T43" s="6">
        <v>190000</v>
      </c>
    </row>
    <row r="44" spans="1:20">
      <c r="A44" s="91" t="s">
        <v>221</v>
      </c>
      <c r="B44" s="85" t="s">
        <v>5</v>
      </c>
      <c r="C44" s="57"/>
      <c r="D44" s="2" t="s">
        <v>7</v>
      </c>
      <c r="E44" s="3" t="s">
        <v>113</v>
      </c>
      <c r="F44" s="4">
        <v>4.3</v>
      </c>
      <c r="G44" s="4">
        <v>17697</v>
      </c>
      <c r="H44" s="5">
        <f t="shared" ref="H44" si="33">F44*G44</f>
        <v>76097.099999999991</v>
      </c>
      <c r="I44" s="4">
        <v>0.25</v>
      </c>
      <c r="J44" s="6">
        <f t="shared" ref="J44" si="34">H44*I44</f>
        <v>19024.274999999998</v>
      </c>
      <c r="K44" s="4">
        <v>3.42</v>
      </c>
      <c r="L44" s="6">
        <f t="shared" ref="L44" si="35">J44*K44</f>
        <v>65063.020499999991</v>
      </c>
      <c r="M44" s="6">
        <f>L44*25%</f>
        <v>16265.755124999998</v>
      </c>
      <c r="N44" s="6">
        <f>L44+M44</f>
        <v>81328.775624999995</v>
      </c>
      <c r="O44" s="6">
        <f t="shared" si="32"/>
        <v>8132.8775624999998</v>
      </c>
      <c r="P44" s="5"/>
      <c r="Q44" s="6">
        <v>8406</v>
      </c>
      <c r="R44" s="6"/>
      <c r="S44" s="6">
        <f t="shared" si="15"/>
        <v>97867.653187499993</v>
      </c>
      <c r="T44" s="6"/>
    </row>
    <row r="45" spans="1:20">
      <c r="A45" s="91" t="s">
        <v>222</v>
      </c>
      <c r="B45" s="85" t="s">
        <v>5</v>
      </c>
      <c r="C45" s="57"/>
      <c r="D45" s="2" t="s">
        <v>7</v>
      </c>
      <c r="E45" s="3" t="s">
        <v>113</v>
      </c>
      <c r="F45" s="4">
        <v>4.3</v>
      </c>
      <c r="G45" s="4">
        <v>17697</v>
      </c>
      <c r="H45" s="5">
        <f t="shared" si="9"/>
        <v>76097.099999999991</v>
      </c>
      <c r="I45" s="4">
        <v>0.5</v>
      </c>
      <c r="J45" s="6">
        <f t="shared" si="13"/>
        <v>38048.549999999996</v>
      </c>
      <c r="K45" s="4">
        <v>3.42</v>
      </c>
      <c r="L45" s="6">
        <f t="shared" si="31"/>
        <v>130126.04099999998</v>
      </c>
      <c r="M45" s="6"/>
      <c r="N45" s="6"/>
      <c r="O45" s="6">
        <f t="shared" si="14"/>
        <v>0</v>
      </c>
      <c r="P45" s="5"/>
      <c r="Q45" s="6"/>
      <c r="R45" s="6"/>
      <c r="S45" s="6">
        <f>L45</f>
        <v>130126.04099999998</v>
      </c>
      <c r="T45" s="6"/>
    </row>
    <row r="46" spans="1:20" ht="14.25" customHeight="1">
      <c r="A46" s="4" t="s">
        <v>69</v>
      </c>
      <c r="B46" s="85" t="s">
        <v>5</v>
      </c>
      <c r="C46" s="57"/>
      <c r="D46" s="2" t="s">
        <v>7</v>
      </c>
      <c r="E46" s="3" t="s">
        <v>114</v>
      </c>
      <c r="F46" s="4">
        <v>4.13</v>
      </c>
      <c r="G46" s="4">
        <v>17697</v>
      </c>
      <c r="H46" s="5">
        <f t="shared" si="9"/>
        <v>73088.61</v>
      </c>
      <c r="I46" s="4">
        <v>1</v>
      </c>
      <c r="J46" s="6">
        <f t="shared" si="13"/>
        <v>73088.61</v>
      </c>
      <c r="K46" s="4">
        <v>3.42</v>
      </c>
      <c r="L46" s="6">
        <f t="shared" ref="L46:L51" si="36">J46*K46</f>
        <v>249963.04619999998</v>
      </c>
      <c r="M46" s="6">
        <f>L46*25%</f>
        <v>62490.761549999996</v>
      </c>
      <c r="N46" s="6">
        <f>L46+M46</f>
        <v>312453.80774999998</v>
      </c>
      <c r="O46" s="6">
        <f t="shared" ref="O46" si="37">N46*0.1</f>
        <v>31245.380774999998</v>
      </c>
      <c r="P46" s="5">
        <v>14158</v>
      </c>
      <c r="Q46" s="6"/>
      <c r="R46" s="6"/>
      <c r="S46" s="6">
        <f t="shared" si="15"/>
        <v>357857.18852500001</v>
      </c>
      <c r="T46" s="6">
        <v>210000</v>
      </c>
    </row>
    <row r="47" spans="1:20">
      <c r="A47" s="4" t="s">
        <v>223</v>
      </c>
      <c r="B47" s="85" t="s">
        <v>5</v>
      </c>
      <c r="C47" s="57"/>
      <c r="D47" s="2" t="s">
        <v>7</v>
      </c>
      <c r="E47" s="3" t="s">
        <v>114</v>
      </c>
      <c r="F47" s="4">
        <v>4.13</v>
      </c>
      <c r="G47" s="4">
        <v>17697</v>
      </c>
      <c r="H47" s="5">
        <f t="shared" ref="H47" si="38">F47*G47</f>
        <v>73088.61</v>
      </c>
      <c r="I47" s="4">
        <v>0.25</v>
      </c>
      <c r="J47" s="6">
        <f t="shared" si="13"/>
        <v>18272.1525</v>
      </c>
      <c r="K47" s="4">
        <v>3.42</v>
      </c>
      <c r="L47" s="6">
        <f t="shared" si="36"/>
        <v>62490.761549999996</v>
      </c>
      <c r="M47" s="6"/>
      <c r="N47" s="6"/>
      <c r="O47" s="6"/>
      <c r="P47" s="5"/>
      <c r="Q47" s="6"/>
      <c r="R47" s="6"/>
      <c r="S47" s="6">
        <f>L47</f>
        <v>62490.761549999996</v>
      </c>
      <c r="T47" s="6"/>
    </row>
    <row r="48" spans="1:20">
      <c r="A48" s="4" t="s">
        <v>224</v>
      </c>
      <c r="B48" s="85" t="s">
        <v>5</v>
      </c>
      <c r="C48" s="57"/>
      <c r="D48" s="2" t="s">
        <v>7</v>
      </c>
      <c r="E48" s="3" t="s">
        <v>115</v>
      </c>
      <c r="F48" s="4">
        <v>4.26</v>
      </c>
      <c r="G48" s="4">
        <v>17697</v>
      </c>
      <c r="H48" s="5">
        <f t="shared" si="9"/>
        <v>75389.22</v>
      </c>
      <c r="I48" s="4">
        <v>1</v>
      </c>
      <c r="J48" s="6">
        <f t="shared" si="13"/>
        <v>75389.22</v>
      </c>
      <c r="K48" s="4">
        <v>3.42</v>
      </c>
      <c r="L48" s="6">
        <f t="shared" si="36"/>
        <v>257831.1324</v>
      </c>
      <c r="M48" s="6">
        <f>L48*25%</f>
        <v>64457.783100000001</v>
      </c>
      <c r="N48" s="6">
        <f>L48+M48</f>
        <v>322288.9155</v>
      </c>
      <c r="O48" s="6">
        <f t="shared" si="14"/>
        <v>32228.89155</v>
      </c>
      <c r="P48" s="5"/>
      <c r="Q48" s="6"/>
      <c r="R48" s="6"/>
      <c r="S48" s="6">
        <f t="shared" ref="S48" si="39">N48+O48+P48+Q48+R48</f>
        <v>354517.80705</v>
      </c>
      <c r="T48" s="6"/>
    </row>
    <row r="49" spans="1:20">
      <c r="A49" s="4" t="s">
        <v>225</v>
      </c>
      <c r="B49" s="85" t="s">
        <v>5</v>
      </c>
      <c r="C49" s="57"/>
      <c r="D49" s="2" t="s">
        <v>7</v>
      </c>
      <c r="E49" s="3" t="s">
        <v>116</v>
      </c>
      <c r="F49" s="4">
        <v>4.21</v>
      </c>
      <c r="G49" s="4">
        <v>17697</v>
      </c>
      <c r="H49" s="5">
        <f t="shared" si="9"/>
        <v>74504.37</v>
      </c>
      <c r="I49" s="4">
        <v>1</v>
      </c>
      <c r="J49" s="6">
        <f t="shared" si="13"/>
        <v>74504.37</v>
      </c>
      <c r="K49" s="4">
        <v>3.42</v>
      </c>
      <c r="L49" s="6">
        <f t="shared" si="36"/>
        <v>254804.94539999997</v>
      </c>
      <c r="M49" s="6">
        <f>L49*25%</f>
        <v>63701.236349999992</v>
      </c>
      <c r="N49" s="6">
        <f>L49+M49</f>
        <v>318506.18174999999</v>
      </c>
      <c r="O49" s="6">
        <f t="shared" ref="O49" si="40">N49*0.1</f>
        <v>31850.618175</v>
      </c>
      <c r="P49" s="5"/>
      <c r="Q49" s="6"/>
      <c r="R49" s="6"/>
      <c r="S49" s="6">
        <f>N49+O49+P49</f>
        <v>350356.799925</v>
      </c>
      <c r="T49" s="6"/>
    </row>
    <row r="50" spans="1:20">
      <c r="A50" s="4" t="s">
        <v>225</v>
      </c>
      <c r="B50" s="85" t="s">
        <v>5</v>
      </c>
      <c r="C50" s="57"/>
      <c r="D50" s="2" t="s">
        <v>7</v>
      </c>
      <c r="E50" s="3" t="s">
        <v>116</v>
      </c>
      <c r="F50" s="4">
        <v>4.21</v>
      </c>
      <c r="G50" s="4">
        <v>17697</v>
      </c>
      <c r="H50" s="5">
        <f t="shared" ref="H50" si="41">F50*G50</f>
        <v>74504.37</v>
      </c>
      <c r="I50" s="4">
        <v>0.5</v>
      </c>
      <c r="J50" s="6">
        <f t="shared" ref="J50" si="42">H50*I50</f>
        <v>37252.184999999998</v>
      </c>
      <c r="K50" s="4">
        <v>3.42</v>
      </c>
      <c r="L50" s="6">
        <f t="shared" si="36"/>
        <v>127402.47269999998</v>
      </c>
      <c r="M50" s="6"/>
      <c r="N50" s="6"/>
      <c r="O50" s="6"/>
      <c r="P50" s="5"/>
      <c r="Q50" s="6"/>
      <c r="R50" s="6"/>
      <c r="S50" s="6">
        <f>L50</f>
        <v>127402.47269999998</v>
      </c>
      <c r="T50" s="6"/>
    </row>
    <row r="51" spans="1:20">
      <c r="A51" s="4" t="s">
        <v>226</v>
      </c>
      <c r="B51" s="85" t="s">
        <v>5</v>
      </c>
      <c r="C51" s="57">
        <v>1</v>
      </c>
      <c r="D51" s="2" t="s">
        <v>10</v>
      </c>
      <c r="E51" s="3" t="s">
        <v>117</v>
      </c>
      <c r="F51" s="4">
        <v>5.38</v>
      </c>
      <c r="G51" s="4">
        <v>17697</v>
      </c>
      <c r="H51" s="5">
        <f t="shared" si="9"/>
        <v>95209.86</v>
      </c>
      <c r="I51" s="4">
        <v>1</v>
      </c>
      <c r="J51" s="6">
        <f t="shared" si="13"/>
        <v>95209.86</v>
      </c>
      <c r="K51" s="4">
        <v>3.42</v>
      </c>
      <c r="L51" s="6">
        <f t="shared" si="36"/>
        <v>325617.72119999997</v>
      </c>
      <c r="M51" s="6">
        <f>L51*25%</f>
        <v>81404.430299999993</v>
      </c>
      <c r="N51" s="6">
        <f>L51+M51</f>
        <v>407022.15149999998</v>
      </c>
      <c r="O51" s="6">
        <f t="shared" ref="O51" si="43">N51*0.1</f>
        <v>40702.215150000004</v>
      </c>
      <c r="P51" s="5">
        <v>26546</v>
      </c>
      <c r="Q51" s="6"/>
      <c r="R51" s="6"/>
      <c r="S51" s="6">
        <f>N51+O51+P51</f>
        <v>474270.36664999998</v>
      </c>
      <c r="T51" s="6"/>
    </row>
    <row r="52" spans="1:20">
      <c r="A52" s="92" t="s">
        <v>227</v>
      </c>
      <c r="B52" s="85" t="s">
        <v>5</v>
      </c>
      <c r="C52" s="57">
        <v>1</v>
      </c>
      <c r="D52" s="2" t="s">
        <v>10</v>
      </c>
      <c r="E52" s="3" t="s">
        <v>117</v>
      </c>
      <c r="F52" s="4">
        <v>5.38</v>
      </c>
      <c r="G52" s="4">
        <v>17697</v>
      </c>
      <c r="H52" s="5">
        <f t="shared" ref="H52:H54" si="44">F52*G52</f>
        <v>95209.86</v>
      </c>
      <c r="I52" s="4">
        <v>0.25</v>
      </c>
      <c r="J52" s="6">
        <f t="shared" ref="J52:J54" si="45">H52*I52</f>
        <v>23802.465</v>
      </c>
      <c r="K52" s="4">
        <v>3.42</v>
      </c>
      <c r="L52" s="6">
        <f t="shared" ref="L52:L54" si="46">J52*K52</f>
        <v>81404.430299999993</v>
      </c>
      <c r="M52" s="6"/>
      <c r="N52" s="6"/>
      <c r="O52" s="6">
        <f t="shared" ref="O52:O53" si="47">N52*0.1</f>
        <v>0</v>
      </c>
      <c r="P52" s="5"/>
      <c r="Q52" s="6"/>
      <c r="R52" s="6"/>
      <c r="S52" s="6">
        <f>L52</f>
        <v>81404.430299999993</v>
      </c>
      <c r="T52" s="6"/>
    </row>
    <row r="53" spans="1:20">
      <c r="A53" s="4" t="s">
        <v>76</v>
      </c>
      <c r="B53" s="85" t="s">
        <v>5</v>
      </c>
      <c r="C53" s="57">
        <v>1</v>
      </c>
      <c r="D53" s="2" t="s">
        <v>53</v>
      </c>
      <c r="E53" s="3" t="s">
        <v>118</v>
      </c>
      <c r="F53" s="4">
        <v>5.21</v>
      </c>
      <c r="G53" s="4">
        <v>17697</v>
      </c>
      <c r="H53" s="5">
        <f t="shared" si="44"/>
        <v>92201.37</v>
      </c>
      <c r="I53" s="4">
        <v>1</v>
      </c>
      <c r="J53" s="6">
        <f t="shared" si="45"/>
        <v>92201.37</v>
      </c>
      <c r="K53" s="4">
        <v>3.42</v>
      </c>
      <c r="L53" s="6">
        <f t="shared" si="46"/>
        <v>315328.68539999996</v>
      </c>
      <c r="M53" s="6">
        <f>L53*25%</f>
        <v>78832.17134999999</v>
      </c>
      <c r="N53" s="6">
        <f>L53+M53</f>
        <v>394160.85674999992</v>
      </c>
      <c r="O53" s="6">
        <f t="shared" si="47"/>
        <v>39416.085674999995</v>
      </c>
      <c r="P53" s="5">
        <v>14158</v>
      </c>
      <c r="Q53" s="6"/>
      <c r="R53" s="6"/>
      <c r="S53" s="6">
        <f>N53+O53+P53</f>
        <v>447734.9424249999</v>
      </c>
      <c r="T53" s="6"/>
    </row>
    <row r="54" spans="1:20">
      <c r="A54" s="4" t="s">
        <v>229</v>
      </c>
      <c r="B54" s="85" t="s">
        <v>5</v>
      </c>
      <c r="C54" s="57">
        <v>1</v>
      </c>
      <c r="D54" s="2" t="s">
        <v>53</v>
      </c>
      <c r="E54" s="3" t="s">
        <v>118</v>
      </c>
      <c r="F54" s="4">
        <v>5.21</v>
      </c>
      <c r="G54" s="4">
        <v>17697</v>
      </c>
      <c r="H54" s="5">
        <f t="shared" si="44"/>
        <v>92201.37</v>
      </c>
      <c r="I54" s="4">
        <v>0.5</v>
      </c>
      <c r="J54" s="6">
        <f t="shared" si="45"/>
        <v>46100.684999999998</v>
      </c>
      <c r="K54" s="4">
        <v>3.42</v>
      </c>
      <c r="L54" s="6">
        <f t="shared" si="46"/>
        <v>157664.34269999998</v>
      </c>
      <c r="M54" s="6"/>
      <c r="N54" s="6"/>
      <c r="O54" s="6"/>
      <c r="P54" s="5"/>
      <c r="Q54" s="6"/>
      <c r="R54" s="6"/>
      <c r="S54" s="6">
        <f>L54</f>
        <v>157664.34269999998</v>
      </c>
      <c r="T54" s="6"/>
    </row>
    <row r="55" spans="1:20">
      <c r="A55" s="91" t="s">
        <v>228</v>
      </c>
      <c r="B55" s="85" t="s">
        <v>5</v>
      </c>
      <c r="C55" s="57"/>
      <c r="D55" s="2" t="s">
        <v>7</v>
      </c>
      <c r="E55" s="3" t="s">
        <v>204</v>
      </c>
      <c r="F55" s="4">
        <v>4.3499999999999996</v>
      </c>
      <c r="G55" s="4">
        <v>17697</v>
      </c>
      <c r="H55" s="5">
        <f t="shared" ref="H55" si="48">F55*G55</f>
        <v>76981.95</v>
      </c>
      <c r="I55" s="4">
        <v>0.25</v>
      </c>
      <c r="J55" s="6">
        <f t="shared" ref="J55" si="49">H55*I55</f>
        <v>19245.487499999999</v>
      </c>
      <c r="K55" s="4">
        <v>3.42</v>
      </c>
      <c r="L55" s="6">
        <f t="shared" ref="L55" si="50">J55*K55</f>
        <v>65819.567249999993</v>
      </c>
      <c r="M55" s="6"/>
      <c r="N55" s="6"/>
      <c r="O55" s="6"/>
      <c r="P55" s="5"/>
      <c r="Q55" s="6"/>
      <c r="R55" s="6"/>
      <c r="S55" s="6">
        <f>L55</f>
        <v>65819.567249999993</v>
      </c>
      <c r="T55" s="6"/>
    </row>
    <row r="56" spans="1:20">
      <c r="A56" s="4" t="s">
        <v>215</v>
      </c>
      <c r="B56" s="85" t="s">
        <v>5</v>
      </c>
      <c r="C56" s="57"/>
      <c r="D56" s="2" t="s">
        <v>7</v>
      </c>
      <c r="E56" s="3" t="s">
        <v>119</v>
      </c>
      <c r="F56" s="4">
        <v>4.3</v>
      </c>
      <c r="G56" s="4">
        <v>17697</v>
      </c>
      <c r="H56" s="5">
        <f t="shared" ref="H56:H57" si="51">F56*G56</f>
        <v>76097.099999999991</v>
      </c>
      <c r="I56" s="4">
        <v>1</v>
      </c>
      <c r="J56" s="6">
        <f t="shared" ref="J56:J57" si="52">H56*I56</f>
        <v>76097.099999999991</v>
      </c>
      <c r="K56" s="4">
        <v>3.42</v>
      </c>
      <c r="L56" s="6">
        <f t="shared" ref="L56:L57" si="53">J56*K56</f>
        <v>260252.08199999997</v>
      </c>
      <c r="M56" s="6">
        <f>L56*25%</f>
        <v>65063.020499999991</v>
      </c>
      <c r="N56" s="6">
        <f>L56+M56</f>
        <v>325315.10249999998</v>
      </c>
      <c r="O56" s="6">
        <f t="shared" ref="O56" si="54">N56*0.1</f>
        <v>32531.510249999999</v>
      </c>
      <c r="P56" s="5">
        <v>35394</v>
      </c>
      <c r="Q56" s="6"/>
      <c r="R56" s="6"/>
      <c r="S56" s="6">
        <f>N56+O56+P56</f>
        <v>393240.61274999997</v>
      </c>
      <c r="T56" s="6"/>
    </row>
    <row r="57" spans="1:20">
      <c r="A57" s="76" t="s">
        <v>56</v>
      </c>
      <c r="B57" s="85" t="s">
        <v>5</v>
      </c>
      <c r="C57" s="57"/>
      <c r="D57" s="2" t="s">
        <v>7</v>
      </c>
      <c r="E57" s="3" t="s">
        <v>119</v>
      </c>
      <c r="F57" s="4">
        <v>4.3</v>
      </c>
      <c r="G57" s="4">
        <v>17697</v>
      </c>
      <c r="H57" s="5">
        <f t="shared" si="51"/>
        <v>76097.099999999991</v>
      </c>
      <c r="I57" s="4">
        <v>0.25</v>
      </c>
      <c r="J57" s="6">
        <f t="shared" si="52"/>
        <v>19024.274999999998</v>
      </c>
      <c r="K57" s="4">
        <v>3.42</v>
      </c>
      <c r="L57" s="6">
        <f t="shared" si="53"/>
        <v>65063.020499999991</v>
      </c>
      <c r="M57" s="6"/>
      <c r="N57" s="6"/>
      <c r="O57" s="6"/>
      <c r="P57" s="5"/>
      <c r="Q57" s="6"/>
      <c r="R57" s="6"/>
      <c r="S57" s="6">
        <f>L57</f>
        <v>65063.020499999991</v>
      </c>
      <c r="T57" s="6"/>
    </row>
    <row r="58" spans="1:20" ht="18.75" customHeight="1">
      <c r="A58" s="92" t="s">
        <v>230</v>
      </c>
      <c r="B58" s="85" t="s">
        <v>5</v>
      </c>
      <c r="C58" s="57">
        <v>1</v>
      </c>
      <c r="D58" s="2" t="s">
        <v>53</v>
      </c>
      <c r="E58" s="3" t="s">
        <v>120</v>
      </c>
      <c r="F58" s="4">
        <v>5.21</v>
      </c>
      <c r="G58" s="4">
        <v>17697</v>
      </c>
      <c r="H58" s="5">
        <f t="shared" ref="H58:H59" si="55">F58*G58</f>
        <v>92201.37</v>
      </c>
      <c r="I58" s="4">
        <v>1</v>
      </c>
      <c r="J58" s="6">
        <f t="shared" ref="J58:J60" si="56">H58*I58</f>
        <v>92201.37</v>
      </c>
      <c r="K58" s="4">
        <v>3.42</v>
      </c>
      <c r="L58" s="6">
        <f t="shared" ref="L58:L60" si="57">J58*K58</f>
        <v>315328.68539999996</v>
      </c>
      <c r="M58" s="6">
        <f>L58*25%</f>
        <v>78832.17134999999</v>
      </c>
      <c r="N58" s="6">
        <f>L58+M58</f>
        <v>394160.85674999992</v>
      </c>
      <c r="O58" s="6">
        <f t="shared" ref="O58" si="58">N58*0.1</f>
        <v>39416.085674999995</v>
      </c>
      <c r="P58" s="5"/>
      <c r="Q58" s="6"/>
      <c r="R58" s="6"/>
      <c r="S58" s="6">
        <f>N58+O58+P58</f>
        <v>433576.9424249999</v>
      </c>
      <c r="T58" s="6"/>
    </row>
    <row r="59" spans="1:20">
      <c r="A59" s="4" t="s">
        <v>88</v>
      </c>
      <c r="B59" s="85" t="s">
        <v>5</v>
      </c>
      <c r="C59" s="57">
        <v>1</v>
      </c>
      <c r="D59" s="2" t="s">
        <v>53</v>
      </c>
      <c r="E59" s="3" t="s">
        <v>120</v>
      </c>
      <c r="F59" s="4">
        <v>5.21</v>
      </c>
      <c r="G59" s="4">
        <v>17697</v>
      </c>
      <c r="H59" s="5">
        <f t="shared" si="55"/>
        <v>92201.37</v>
      </c>
      <c r="I59" s="4">
        <v>0.25</v>
      </c>
      <c r="J59" s="6">
        <f t="shared" si="56"/>
        <v>23050.342499999999</v>
      </c>
      <c r="K59" s="4">
        <v>3.42</v>
      </c>
      <c r="L59" s="6">
        <f t="shared" si="57"/>
        <v>78832.17134999999</v>
      </c>
      <c r="M59" s="6"/>
      <c r="N59" s="6"/>
      <c r="O59" s="6"/>
      <c r="P59" s="5"/>
      <c r="Q59" s="6"/>
      <c r="R59" s="6"/>
      <c r="S59" s="6">
        <f>L59</f>
        <v>78832.17134999999</v>
      </c>
      <c r="T59" s="6"/>
    </row>
    <row r="60" spans="1:20">
      <c r="A60" s="4" t="s">
        <v>205</v>
      </c>
      <c r="B60" s="85"/>
      <c r="C60" s="57"/>
      <c r="D60" s="86" t="s">
        <v>7</v>
      </c>
      <c r="E60" s="87" t="s">
        <v>206</v>
      </c>
      <c r="F60" s="4">
        <v>4.7699999999999996</v>
      </c>
      <c r="G60" s="4">
        <v>17697</v>
      </c>
      <c r="H60" s="5">
        <f t="shared" ref="H60" si="59">F60*G60</f>
        <v>84414.689999999988</v>
      </c>
      <c r="I60" s="4">
        <v>1</v>
      </c>
      <c r="J60" s="6">
        <f t="shared" si="56"/>
        <v>84414.689999999988</v>
      </c>
      <c r="K60" s="4">
        <v>3.42</v>
      </c>
      <c r="L60" s="6">
        <f t="shared" si="57"/>
        <v>288698.23979999998</v>
      </c>
      <c r="M60" s="6">
        <f>L60*25%</f>
        <v>72174.559949999995</v>
      </c>
      <c r="N60" s="6">
        <f>L60+M60</f>
        <v>360872.79975000001</v>
      </c>
      <c r="O60" s="6">
        <f t="shared" ref="O60" si="60">N60*0.1</f>
        <v>36087.279975000005</v>
      </c>
      <c r="P60" s="5"/>
      <c r="Q60" s="6"/>
      <c r="R60" s="6"/>
      <c r="S60" s="6">
        <f>N60+O60+P60</f>
        <v>396960.07972500002</v>
      </c>
      <c r="T60" s="6"/>
    </row>
    <row r="61" spans="1:20">
      <c r="A61" s="4" t="s">
        <v>205</v>
      </c>
      <c r="B61" s="85"/>
      <c r="C61" s="57"/>
      <c r="D61" s="86" t="s">
        <v>7</v>
      </c>
      <c r="E61" s="87" t="s">
        <v>206</v>
      </c>
      <c r="F61" s="4">
        <v>4.7699999999999996</v>
      </c>
      <c r="G61" s="4">
        <v>17697</v>
      </c>
      <c r="H61" s="5">
        <f t="shared" ref="H61" si="61">F61*G61</f>
        <v>84414.689999999988</v>
      </c>
      <c r="I61" s="4">
        <v>0.5</v>
      </c>
      <c r="J61" s="6">
        <f t="shared" ref="J61" si="62">H61*I61</f>
        <v>42207.344999999994</v>
      </c>
      <c r="K61" s="4">
        <v>3.42</v>
      </c>
      <c r="L61" s="6">
        <f t="shared" ref="L61" si="63">J61*K61</f>
        <v>144349.11989999999</v>
      </c>
      <c r="M61" s="6"/>
      <c r="N61" s="6"/>
      <c r="O61" s="6"/>
      <c r="P61" s="5"/>
      <c r="Q61" s="6"/>
      <c r="R61" s="6"/>
      <c r="S61" s="6">
        <f>L61</f>
        <v>144349.11989999999</v>
      </c>
      <c r="T61" s="6"/>
    </row>
    <row r="62" spans="1:20">
      <c r="A62" s="85" t="s">
        <v>13</v>
      </c>
      <c r="B62" s="85"/>
      <c r="C62" s="57"/>
      <c r="D62" s="2"/>
      <c r="E62" s="3"/>
      <c r="F62" s="4"/>
      <c r="G62" s="4">
        <v>17697</v>
      </c>
      <c r="H62" s="5">
        <f t="shared" si="9"/>
        <v>0</v>
      </c>
      <c r="I62" s="4"/>
      <c r="J62" s="6"/>
      <c r="K62" s="6"/>
      <c r="L62" s="6"/>
      <c r="M62" s="6"/>
      <c r="N62" s="6"/>
      <c r="O62" s="6"/>
      <c r="P62" s="5"/>
      <c r="Q62" s="6"/>
      <c r="R62" s="6"/>
      <c r="S62" s="6"/>
      <c r="T62" s="6"/>
    </row>
    <row r="63" spans="1:20">
      <c r="A63" s="91" t="s">
        <v>231</v>
      </c>
      <c r="B63" s="2" t="s">
        <v>14</v>
      </c>
      <c r="C63" s="57">
        <v>1</v>
      </c>
      <c r="D63" s="2" t="s">
        <v>15</v>
      </c>
      <c r="E63" s="3" t="s">
        <v>121</v>
      </c>
      <c r="F63" s="4">
        <v>4.41</v>
      </c>
      <c r="G63" s="4">
        <v>17697</v>
      </c>
      <c r="H63" s="5">
        <f t="shared" si="9"/>
        <v>78043.77</v>
      </c>
      <c r="I63" s="4">
        <v>1</v>
      </c>
      <c r="J63" s="6">
        <f t="shared" si="13"/>
        <v>78043.77</v>
      </c>
      <c r="K63" s="7">
        <v>2.34</v>
      </c>
      <c r="L63" s="6">
        <f t="shared" ref="L63:L66" si="64">J63*K63</f>
        <v>182622.42180000001</v>
      </c>
      <c r="M63" s="6">
        <f>L63*25%</f>
        <v>45655.605450000003</v>
      </c>
      <c r="N63" s="6">
        <f>L63+M63</f>
        <v>228278.02725000001</v>
      </c>
      <c r="O63" s="6">
        <f t="shared" ref="O63" si="65">N63*0.1</f>
        <v>22827.802725000001</v>
      </c>
      <c r="P63" s="5">
        <v>13272</v>
      </c>
      <c r="Q63" s="6"/>
      <c r="R63" s="6">
        <v>4424</v>
      </c>
      <c r="S63" s="6">
        <f t="shared" si="15"/>
        <v>268801.829975</v>
      </c>
      <c r="T63" s="6"/>
    </row>
    <row r="64" spans="1:20">
      <c r="A64" s="91" t="s">
        <v>232</v>
      </c>
      <c r="B64" s="2" t="s">
        <v>14</v>
      </c>
      <c r="C64" s="57">
        <v>1</v>
      </c>
      <c r="D64" s="2" t="s">
        <v>15</v>
      </c>
      <c r="E64" s="3" t="s">
        <v>121</v>
      </c>
      <c r="F64" s="4">
        <v>4.41</v>
      </c>
      <c r="G64" s="4">
        <v>17697</v>
      </c>
      <c r="H64" s="5">
        <f t="shared" si="9"/>
        <v>78043.77</v>
      </c>
      <c r="I64" s="4">
        <v>0.5</v>
      </c>
      <c r="J64" s="6">
        <f t="shared" si="13"/>
        <v>39021.885000000002</v>
      </c>
      <c r="K64" s="7">
        <v>2.34</v>
      </c>
      <c r="L64" s="6">
        <f t="shared" si="64"/>
        <v>91311.210900000005</v>
      </c>
      <c r="M64" s="6"/>
      <c r="N64" s="6"/>
      <c r="O64" s="6"/>
      <c r="P64" s="5"/>
      <c r="Q64" s="6"/>
      <c r="R64" s="6"/>
      <c r="S64" s="6">
        <f>L64</f>
        <v>91311.210900000005</v>
      </c>
      <c r="T64" s="6"/>
    </row>
    <row r="65" spans="1:20" ht="14.25" customHeight="1">
      <c r="A65" s="91" t="s">
        <v>233</v>
      </c>
      <c r="B65" s="2" t="s">
        <v>14</v>
      </c>
      <c r="C65" s="57"/>
      <c r="D65" s="2" t="s">
        <v>17</v>
      </c>
      <c r="E65" s="3" t="s">
        <v>122</v>
      </c>
      <c r="F65" s="7">
        <v>3.65</v>
      </c>
      <c r="G65" s="4">
        <v>17697</v>
      </c>
      <c r="H65" s="5">
        <f t="shared" ref="H65" si="66">F65*G65</f>
        <v>64594.049999999996</v>
      </c>
      <c r="I65" s="4">
        <v>1</v>
      </c>
      <c r="J65" s="6">
        <f t="shared" ref="J65" si="67">H65*I65</f>
        <v>64594.049999999996</v>
      </c>
      <c r="K65" s="7">
        <v>2.34</v>
      </c>
      <c r="L65" s="6">
        <f t="shared" ref="L65" si="68">J65*K65</f>
        <v>151150.07699999999</v>
      </c>
      <c r="M65" s="6">
        <f>L65*25%</f>
        <v>37787.519249999998</v>
      </c>
      <c r="N65" s="6">
        <f>L65+M65</f>
        <v>188937.59625</v>
      </c>
      <c r="O65" s="6">
        <f t="shared" ref="O65" si="69">N65*0.1</f>
        <v>18893.759625000002</v>
      </c>
      <c r="P65" s="5">
        <v>8849</v>
      </c>
      <c r="Q65" s="6"/>
      <c r="R65" s="6"/>
      <c r="S65" s="6">
        <f t="shared" si="15"/>
        <v>216680.35587500001</v>
      </c>
      <c r="T65" s="6"/>
    </row>
    <row r="66" spans="1:20">
      <c r="A66" s="1" t="s">
        <v>58</v>
      </c>
      <c r="B66" s="2" t="s">
        <v>14</v>
      </c>
      <c r="C66" s="57"/>
      <c r="D66" s="2" t="s">
        <v>17</v>
      </c>
      <c r="E66" s="3" t="s">
        <v>122</v>
      </c>
      <c r="F66" s="7">
        <v>3.65</v>
      </c>
      <c r="G66" s="4">
        <v>17697</v>
      </c>
      <c r="H66" s="5">
        <f t="shared" si="9"/>
        <v>64594.049999999996</v>
      </c>
      <c r="I66" s="4">
        <v>0.5</v>
      </c>
      <c r="J66" s="6">
        <f t="shared" si="13"/>
        <v>32297.024999999998</v>
      </c>
      <c r="K66" s="7">
        <v>2.34</v>
      </c>
      <c r="L66" s="6">
        <f t="shared" si="64"/>
        <v>75575.038499999995</v>
      </c>
      <c r="M66" s="6"/>
      <c r="N66" s="6"/>
      <c r="O66" s="6"/>
      <c r="P66" s="5"/>
      <c r="Q66" s="6"/>
      <c r="R66" s="6"/>
      <c r="S66" s="6">
        <f>L66</f>
        <v>75575.038499999995</v>
      </c>
      <c r="T66" s="6"/>
    </row>
    <row r="67" spans="1:20">
      <c r="A67" s="91" t="s">
        <v>234</v>
      </c>
      <c r="B67" s="2" t="s">
        <v>14</v>
      </c>
      <c r="C67" s="57">
        <v>1</v>
      </c>
      <c r="D67" s="2" t="s">
        <v>15</v>
      </c>
      <c r="E67" s="3" t="s">
        <v>123</v>
      </c>
      <c r="F67" s="4">
        <v>4.12</v>
      </c>
      <c r="G67" s="4">
        <v>17697</v>
      </c>
      <c r="H67" s="5">
        <f t="shared" si="9"/>
        <v>72911.64</v>
      </c>
      <c r="I67" s="4">
        <v>1</v>
      </c>
      <c r="J67" s="6">
        <f t="shared" si="13"/>
        <v>72911.64</v>
      </c>
      <c r="K67" s="7">
        <v>2.34</v>
      </c>
      <c r="L67" s="6">
        <f t="shared" ref="L67:L86" si="70">J67*K67</f>
        <v>170613.23759999999</v>
      </c>
      <c r="M67" s="6">
        <f t="shared" ref="M67:M75" si="71">L67*25%</f>
        <v>42653.309399999998</v>
      </c>
      <c r="N67" s="6">
        <f t="shared" ref="N67:N75" si="72">L67+M67</f>
        <v>213266.54699999999</v>
      </c>
      <c r="O67" s="6">
        <f t="shared" ref="O67:O75" si="73">N67*0.1</f>
        <v>21326.654699999999</v>
      </c>
      <c r="P67" s="5">
        <v>8849</v>
      </c>
      <c r="Q67" s="6"/>
      <c r="R67" s="6"/>
      <c r="S67" s="6">
        <f t="shared" si="15"/>
        <v>243442.20169999998</v>
      </c>
      <c r="T67" s="6"/>
    </row>
    <row r="68" spans="1:20" ht="25.5">
      <c r="A68" s="91" t="s">
        <v>235</v>
      </c>
      <c r="B68" s="2" t="s">
        <v>14</v>
      </c>
      <c r="C68" s="57">
        <v>1</v>
      </c>
      <c r="D68" s="2" t="s">
        <v>15</v>
      </c>
      <c r="E68" s="3" t="s">
        <v>124</v>
      </c>
      <c r="F68" s="4">
        <v>4.34</v>
      </c>
      <c r="G68" s="4">
        <v>17697</v>
      </c>
      <c r="H68" s="5">
        <f t="shared" si="9"/>
        <v>76804.98</v>
      </c>
      <c r="I68" s="4">
        <v>1</v>
      </c>
      <c r="J68" s="6">
        <f t="shared" si="13"/>
        <v>76804.98</v>
      </c>
      <c r="K68" s="7">
        <v>2.34</v>
      </c>
      <c r="L68" s="6">
        <f t="shared" si="70"/>
        <v>179723.65319999997</v>
      </c>
      <c r="M68" s="6">
        <f t="shared" si="71"/>
        <v>44930.913299999993</v>
      </c>
      <c r="N68" s="6">
        <f t="shared" si="72"/>
        <v>224654.56649999996</v>
      </c>
      <c r="O68" s="6">
        <f t="shared" si="73"/>
        <v>22465.456649999996</v>
      </c>
      <c r="P68" s="5">
        <v>17697</v>
      </c>
      <c r="Q68" s="6"/>
      <c r="R68" s="6"/>
      <c r="S68" s="6">
        <f t="shared" si="15"/>
        <v>264817.02314999996</v>
      </c>
      <c r="T68" s="6"/>
    </row>
    <row r="69" spans="1:20">
      <c r="A69" s="1" t="s">
        <v>65</v>
      </c>
      <c r="B69" s="2" t="s">
        <v>14</v>
      </c>
      <c r="C69" s="57"/>
      <c r="D69" s="2" t="s">
        <v>17</v>
      </c>
      <c r="E69" s="3" t="s">
        <v>125</v>
      </c>
      <c r="F69" s="4">
        <v>3.73</v>
      </c>
      <c r="G69" s="4">
        <v>17697</v>
      </c>
      <c r="H69" s="5">
        <f t="shared" si="9"/>
        <v>66009.81</v>
      </c>
      <c r="I69" s="4">
        <v>1</v>
      </c>
      <c r="J69" s="6">
        <f t="shared" si="13"/>
        <v>66009.81</v>
      </c>
      <c r="K69" s="7">
        <v>2.34</v>
      </c>
      <c r="L69" s="6">
        <f t="shared" si="70"/>
        <v>154462.95539999998</v>
      </c>
      <c r="M69" s="6">
        <f t="shared" si="71"/>
        <v>38615.738849999994</v>
      </c>
      <c r="N69" s="6">
        <f t="shared" si="72"/>
        <v>193078.69424999997</v>
      </c>
      <c r="O69" s="6">
        <f t="shared" si="73"/>
        <v>19307.869424999997</v>
      </c>
      <c r="P69" s="5">
        <v>26546</v>
      </c>
      <c r="Q69" s="6"/>
      <c r="R69" s="6"/>
      <c r="S69" s="6">
        <f t="shared" si="15"/>
        <v>238932.56367499998</v>
      </c>
      <c r="T69" s="6"/>
    </row>
    <row r="70" spans="1:20">
      <c r="A70" s="91" t="s">
        <v>234</v>
      </c>
      <c r="B70" s="2" t="s">
        <v>14</v>
      </c>
      <c r="C70" s="57"/>
      <c r="D70" s="2" t="s">
        <v>17</v>
      </c>
      <c r="E70" s="3" t="s">
        <v>126</v>
      </c>
      <c r="F70" s="4">
        <v>3.57</v>
      </c>
      <c r="G70" s="4">
        <v>17697</v>
      </c>
      <c r="H70" s="5">
        <f t="shared" si="9"/>
        <v>63178.289999999994</v>
      </c>
      <c r="I70" s="4">
        <v>1</v>
      </c>
      <c r="J70" s="6">
        <f t="shared" si="13"/>
        <v>63178.289999999994</v>
      </c>
      <c r="K70" s="7">
        <v>2.34</v>
      </c>
      <c r="L70" s="6">
        <f t="shared" si="70"/>
        <v>147837.19859999997</v>
      </c>
      <c r="M70" s="6">
        <f t="shared" si="71"/>
        <v>36959.299649999994</v>
      </c>
      <c r="N70" s="6">
        <f t="shared" si="72"/>
        <v>184796.49824999998</v>
      </c>
      <c r="O70" s="6">
        <f t="shared" si="73"/>
        <v>18479.649824999997</v>
      </c>
      <c r="P70" s="5">
        <v>8849</v>
      </c>
      <c r="Q70" s="6"/>
      <c r="R70" s="6"/>
      <c r="S70" s="6">
        <f t="shared" si="15"/>
        <v>212125.14807499998</v>
      </c>
      <c r="T70" s="6"/>
    </row>
    <row r="71" spans="1:20">
      <c r="A71" s="91" t="s">
        <v>236</v>
      </c>
      <c r="B71" s="2" t="s">
        <v>14</v>
      </c>
      <c r="C71" s="57"/>
      <c r="D71" s="2" t="s">
        <v>17</v>
      </c>
      <c r="E71" s="3" t="s">
        <v>127</v>
      </c>
      <c r="F71" s="4">
        <v>3.65</v>
      </c>
      <c r="G71" s="4">
        <v>17697</v>
      </c>
      <c r="H71" s="5">
        <f t="shared" si="9"/>
        <v>64594.049999999996</v>
      </c>
      <c r="I71" s="4">
        <v>1</v>
      </c>
      <c r="J71" s="6">
        <f t="shared" si="13"/>
        <v>64594.049999999996</v>
      </c>
      <c r="K71" s="7">
        <v>2.34</v>
      </c>
      <c r="L71" s="6">
        <f t="shared" si="70"/>
        <v>151150.07699999999</v>
      </c>
      <c r="M71" s="6">
        <f t="shared" si="71"/>
        <v>37787.519249999998</v>
      </c>
      <c r="N71" s="6">
        <f t="shared" si="72"/>
        <v>188937.59625</v>
      </c>
      <c r="O71" s="6">
        <f t="shared" si="73"/>
        <v>18893.759625000002</v>
      </c>
      <c r="P71" s="5">
        <v>8849</v>
      </c>
      <c r="Q71" s="6"/>
      <c r="R71" s="6"/>
      <c r="S71" s="6">
        <f t="shared" si="15"/>
        <v>216680.35587500001</v>
      </c>
      <c r="T71" s="6"/>
    </row>
    <row r="72" spans="1:20">
      <c r="A72" s="1" t="s">
        <v>21</v>
      </c>
      <c r="B72" s="2" t="s">
        <v>14</v>
      </c>
      <c r="C72" s="57"/>
      <c r="D72" s="2" t="s">
        <v>17</v>
      </c>
      <c r="E72" s="3" t="s">
        <v>128</v>
      </c>
      <c r="F72" s="4">
        <v>3.57</v>
      </c>
      <c r="G72" s="4">
        <v>17697</v>
      </c>
      <c r="H72" s="5">
        <f t="shared" si="9"/>
        <v>63178.289999999994</v>
      </c>
      <c r="I72" s="4">
        <v>1</v>
      </c>
      <c r="J72" s="6">
        <f t="shared" si="13"/>
        <v>63178.289999999994</v>
      </c>
      <c r="K72" s="7">
        <v>2.34</v>
      </c>
      <c r="L72" s="6">
        <f t="shared" si="70"/>
        <v>147837.19859999997</v>
      </c>
      <c r="M72" s="6">
        <f t="shared" si="71"/>
        <v>36959.299649999994</v>
      </c>
      <c r="N72" s="6">
        <f t="shared" si="72"/>
        <v>184796.49824999998</v>
      </c>
      <c r="O72" s="6">
        <f t="shared" si="73"/>
        <v>18479.649824999997</v>
      </c>
      <c r="P72" s="5">
        <v>8849</v>
      </c>
      <c r="Q72" s="6"/>
      <c r="R72" s="6"/>
      <c r="S72" s="6">
        <f t="shared" si="15"/>
        <v>212125.14807499998</v>
      </c>
      <c r="T72" s="6"/>
    </row>
    <row r="73" spans="1:20">
      <c r="A73" s="1" t="s">
        <v>21</v>
      </c>
      <c r="B73" s="2" t="s">
        <v>14</v>
      </c>
      <c r="C73" s="57"/>
      <c r="D73" s="2" t="s">
        <v>17</v>
      </c>
      <c r="E73" s="3" t="s">
        <v>128</v>
      </c>
      <c r="F73" s="4">
        <v>3.57</v>
      </c>
      <c r="G73" s="4">
        <v>17697</v>
      </c>
      <c r="H73" s="5">
        <f t="shared" ref="H73" si="74">F73*G73</f>
        <v>63178.289999999994</v>
      </c>
      <c r="I73" s="4">
        <v>0.5</v>
      </c>
      <c r="J73" s="6">
        <f t="shared" ref="J73" si="75">H73*I73</f>
        <v>31589.144999999997</v>
      </c>
      <c r="K73" s="7">
        <v>2.34</v>
      </c>
      <c r="L73" s="6">
        <f t="shared" ref="L73" si="76">J73*K73</f>
        <v>73918.599299999987</v>
      </c>
      <c r="M73" s="6"/>
      <c r="N73" s="6">
        <f t="shared" ref="N73" si="77">L73+M73</f>
        <v>73918.599299999987</v>
      </c>
      <c r="O73" s="6"/>
      <c r="P73" s="5"/>
      <c r="Q73" s="6"/>
      <c r="R73" s="6"/>
      <c r="S73" s="6">
        <f t="shared" ref="S73" si="78">N73+O73+P73+Q73+R73</f>
        <v>73918.599299999987</v>
      </c>
      <c r="T73" s="6"/>
    </row>
    <row r="74" spans="1:20">
      <c r="A74" s="91" t="s">
        <v>234</v>
      </c>
      <c r="B74" s="2" t="s">
        <v>14</v>
      </c>
      <c r="C74" s="59" t="s">
        <v>9</v>
      </c>
      <c r="D74" s="2" t="s">
        <v>18</v>
      </c>
      <c r="E74" s="3" t="s">
        <v>129</v>
      </c>
      <c r="F74" s="4">
        <v>4.53</v>
      </c>
      <c r="G74" s="4">
        <v>17697</v>
      </c>
      <c r="H74" s="5">
        <f t="shared" si="9"/>
        <v>80167.41</v>
      </c>
      <c r="I74" s="4">
        <v>1</v>
      </c>
      <c r="J74" s="6">
        <f t="shared" si="13"/>
        <v>80167.41</v>
      </c>
      <c r="K74" s="7">
        <v>2.34</v>
      </c>
      <c r="L74" s="6">
        <f t="shared" si="70"/>
        <v>187591.73939999999</v>
      </c>
      <c r="M74" s="6">
        <f t="shared" si="71"/>
        <v>46897.934849999998</v>
      </c>
      <c r="N74" s="6">
        <f t="shared" si="72"/>
        <v>234489.67424999998</v>
      </c>
      <c r="O74" s="6">
        <f t="shared" si="73"/>
        <v>23448.967424999999</v>
      </c>
      <c r="P74" s="5">
        <v>8849</v>
      </c>
      <c r="Q74" s="6"/>
      <c r="R74" s="6"/>
      <c r="S74" s="6">
        <f t="shared" si="15"/>
        <v>266787.64167499996</v>
      </c>
      <c r="T74" s="6"/>
    </row>
    <row r="75" spans="1:20">
      <c r="A75" s="1" t="s">
        <v>237</v>
      </c>
      <c r="B75" s="2" t="s">
        <v>14</v>
      </c>
      <c r="C75" s="57"/>
      <c r="D75" s="2" t="s">
        <v>17</v>
      </c>
      <c r="E75" s="3" t="s">
        <v>130</v>
      </c>
      <c r="F75" s="7">
        <v>3.52</v>
      </c>
      <c r="G75" s="4">
        <v>17697</v>
      </c>
      <c r="H75" s="5">
        <f t="shared" si="9"/>
        <v>62293.440000000002</v>
      </c>
      <c r="I75" s="4">
        <v>1</v>
      </c>
      <c r="J75" s="6">
        <f t="shared" si="13"/>
        <v>62293.440000000002</v>
      </c>
      <c r="K75" s="7">
        <v>2.34</v>
      </c>
      <c r="L75" s="6">
        <f t="shared" si="70"/>
        <v>145766.6496</v>
      </c>
      <c r="M75" s="6">
        <f t="shared" si="71"/>
        <v>36441.662400000001</v>
      </c>
      <c r="N75" s="6">
        <f t="shared" si="72"/>
        <v>182208.31200000001</v>
      </c>
      <c r="O75" s="6">
        <f t="shared" si="73"/>
        <v>18220.831200000001</v>
      </c>
      <c r="P75" s="5"/>
      <c r="Q75" s="6"/>
      <c r="R75" s="6"/>
      <c r="S75" s="6">
        <f t="shared" si="15"/>
        <v>200429.14319999999</v>
      </c>
      <c r="T75" s="6"/>
    </row>
    <row r="76" spans="1:20">
      <c r="A76" s="1" t="s">
        <v>238</v>
      </c>
      <c r="B76" s="2" t="s">
        <v>14</v>
      </c>
      <c r="C76" s="57"/>
      <c r="D76" s="2" t="s">
        <v>17</v>
      </c>
      <c r="E76" s="3" t="s">
        <v>131</v>
      </c>
      <c r="F76" s="4">
        <v>3.73</v>
      </c>
      <c r="G76" s="4">
        <v>17697</v>
      </c>
      <c r="H76" s="5">
        <f t="shared" si="9"/>
        <v>66009.81</v>
      </c>
      <c r="I76" s="4">
        <v>1</v>
      </c>
      <c r="J76" s="6">
        <f t="shared" si="13"/>
        <v>66009.81</v>
      </c>
      <c r="K76" s="7">
        <v>2.34</v>
      </c>
      <c r="L76" s="6">
        <f t="shared" si="70"/>
        <v>154462.95539999998</v>
      </c>
      <c r="M76" s="6">
        <f>L76*25%</f>
        <v>38615.738849999994</v>
      </c>
      <c r="N76" s="6">
        <f>L76+M76</f>
        <v>193078.69424999997</v>
      </c>
      <c r="O76" s="6">
        <f t="shared" si="14"/>
        <v>19307.869424999997</v>
      </c>
      <c r="P76" s="5"/>
      <c r="Q76" s="6">
        <v>3539</v>
      </c>
      <c r="R76" s="6"/>
      <c r="S76" s="6">
        <f t="shared" si="15"/>
        <v>215925.56367499998</v>
      </c>
      <c r="T76" s="6"/>
    </row>
    <row r="77" spans="1:20">
      <c r="A77" s="1" t="s">
        <v>239</v>
      </c>
      <c r="B77" s="2" t="s">
        <v>14</v>
      </c>
      <c r="C77" s="57" t="s">
        <v>9</v>
      </c>
      <c r="D77" s="2" t="s">
        <v>18</v>
      </c>
      <c r="E77" s="3" t="s">
        <v>132</v>
      </c>
      <c r="F77" s="4">
        <v>4.53</v>
      </c>
      <c r="G77" s="4">
        <v>17697</v>
      </c>
      <c r="H77" s="5">
        <f t="shared" si="9"/>
        <v>80167.41</v>
      </c>
      <c r="I77" s="4">
        <v>1</v>
      </c>
      <c r="J77" s="6">
        <f t="shared" si="13"/>
        <v>80167.41</v>
      </c>
      <c r="K77" s="7">
        <v>2.34</v>
      </c>
      <c r="L77" s="6">
        <f t="shared" si="70"/>
        <v>187591.73939999999</v>
      </c>
      <c r="M77" s="6">
        <f t="shared" ref="M77:M84" si="79">L77*25%</f>
        <v>46897.934849999998</v>
      </c>
      <c r="N77" s="6">
        <f t="shared" ref="N77:N84" si="80">L77+M77</f>
        <v>234489.67424999998</v>
      </c>
      <c r="O77" s="6">
        <f t="shared" ref="O77:O84" si="81">N77*0.1</f>
        <v>23448.967424999999</v>
      </c>
      <c r="P77" s="5">
        <v>26546</v>
      </c>
      <c r="Q77" s="6"/>
      <c r="R77" s="6"/>
      <c r="S77" s="6">
        <f t="shared" si="15"/>
        <v>284484.64167499996</v>
      </c>
      <c r="T77" s="6"/>
    </row>
    <row r="78" spans="1:20">
      <c r="A78" s="1" t="s">
        <v>239</v>
      </c>
      <c r="B78" s="2" t="s">
        <v>14</v>
      </c>
      <c r="C78" s="57" t="s">
        <v>9</v>
      </c>
      <c r="D78" s="2" t="s">
        <v>18</v>
      </c>
      <c r="E78" s="3" t="s">
        <v>132</v>
      </c>
      <c r="F78" s="4">
        <v>4.53</v>
      </c>
      <c r="G78" s="4">
        <v>17697</v>
      </c>
      <c r="H78" s="5">
        <f t="shared" ref="H78" si="82">F78*G78</f>
        <v>80167.41</v>
      </c>
      <c r="I78" s="4">
        <v>0.25</v>
      </c>
      <c r="J78" s="6">
        <f t="shared" ref="J78" si="83">H78*I78</f>
        <v>20041.852500000001</v>
      </c>
      <c r="K78" s="7">
        <v>2.34</v>
      </c>
      <c r="L78" s="6">
        <f t="shared" ref="L78" si="84">J78*K78</f>
        <v>46897.934849999998</v>
      </c>
      <c r="M78" s="6"/>
      <c r="N78" s="6"/>
      <c r="O78" s="6"/>
      <c r="P78" s="5"/>
      <c r="Q78" s="6"/>
      <c r="R78" s="6"/>
      <c r="S78" s="6">
        <f>L78</f>
        <v>46897.934849999998</v>
      </c>
      <c r="T78" s="6"/>
    </row>
    <row r="79" spans="1:20">
      <c r="A79" s="1" t="s">
        <v>239</v>
      </c>
      <c r="B79" s="2" t="s">
        <v>14</v>
      </c>
      <c r="C79" s="57"/>
      <c r="D79" s="2" t="s">
        <v>17</v>
      </c>
      <c r="E79" s="3" t="s">
        <v>79</v>
      </c>
      <c r="F79" s="4">
        <v>3.73</v>
      </c>
      <c r="G79" s="4">
        <v>17697</v>
      </c>
      <c r="H79" s="5">
        <f t="shared" si="9"/>
        <v>66009.81</v>
      </c>
      <c r="I79" s="4">
        <v>1</v>
      </c>
      <c r="J79" s="6">
        <f t="shared" si="13"/>
        <v>66009.81</v>
      </c>
      <c r="K79" s="7">
        <v>2.34</v>
      </c>
      <c r="L79" s="6">
        <f t="shared" si="70"/>
        <v>154462.95539999998</v>
      </c>
      <c r="M79" s="6">
        <f t="shared" si="79"/>
        <v>38615.738849999994</v>
      </c>
      <c r="N79" s="6">
        <f t="shared" si="80"/>
        <v>193078.69424999997</v>
      </c>
      <c r="O79" s="6">
        <f t="shared" si="81"/>
        <v>19307.869424999997</v>
      </c>
      <c r="P79" s="5">
        <v>26546</v>
      </c>
      <c r="Q79" s="6"/>
      <c r="R79" s="6"/>
      <c r="S79" s="6">
        <f t="shared" si="15"/>
        <v>238932.56367499998</v>
      </c>
      <c r="T79" s="6"/>
    </row>
    <row r="80" spans="1:20">
      <c r="A80" s="1" t="s">
        <v>240</v>
      </c>
      <c r="B80" s="2" t="s">
        <v>14</v>
      </c>
      <c r="C80" s="57" t="s">
        <v>9</v>
      </c>
      <c r="D80" s="2" t="s">
        <v>18</v>
      </c>
      <c r="E80" s="3" t="s">
        <v>133</v>
      </c>
      <c r="F80" s="4">
        <v>4.4000000000000004</v>
      </c>
      <c r="G80" s="4">
        <v>17697</v>
      </c>
      <c r="H80" s="5">
        <f t="shared" si="9"/>
        <v>77866.8</v>
      </c>
      <c r="I80" s="4">
        <v>1</v>
      </c>
      <c r="J80" s="6">
        <f t="shared" si="13"/>
        <v>77866.8</v>
      </c>
      <c r="K80" s="7">
        <v>2.34</v>
      </c>
      <c r="L80" s="6">
        <f t="shared" si="70"/>
        <v>182208.31200000001</v>
      </c>
      <c r="M80" s="6">
        <f t="shared" si="79"/>
        <v>45552.078000000001</v>
      </c>
      <c r="N80" s="6">
        <f t="shared" si="80"/>
        <v>227760.39</v>
      </c>
      <c r="O80" s="6">
        <f t="shared" si="81"/>
        <v>22776.039000000004</v>
      </c>
      <c r="P80" s="5">
        <v>26546</v>
      </c>
      <c r="Q80" s="6"/>
      <c r="R80" s="6"/>
      <c r="S80" s="6">
        <f>N80+O80+P80+Q80+R80</f>
        <v>277082.429</v>
      </c>
      <c r="T80" s="6"/>
    </row>
    <row r="81" spans="1:20">
      <c r="A81" s="1" t="s">
        <v>239</v>
      </c>
      <c r="B81" s="2" t="s">
        <v>14</v>
      </c>
      <c r="C81" s="57"/>
      <c r="D81" s="2" t="s">
        <v>17</v>
      </c>
      <c r="E81" s="3" t="s">
        <v>134</v>
      </c>
      <c r="F81" s="4">
        <v>3.45</v>
      </c>
      <c r="G81" s="4">
        <v>17697</v>
      </c>
      <c r="H81" s="5">
        <f t="shared" si="9"/>
        <v>61054.65</v>
      </c>
      <c r="I81" s="4">
        <v>1</v>
      </c>
      <c r="J81" s="6">
        <f t="shared" si="13"/>
        <v>61054.65</v>
      </c>
      <c r="K81" s="7">
        <v>2.34</v>
      </c>
      <c r="L81" s="6">
        <f t="shared" si="70"/>
        <v>142867.88099999999</v>
      </c>
      <c r="M81" s="6">
        <f t="shared" si="79"/>
        <v>35716.970249999998</v>
      </c>
      <c r="N81" s="6">
        <f t="shared" si="80"/>
        <v>178584.85125000001</v>
      </c>
      <c r="O81" s="6">
        <f t="shared" si="81"/>
        <v>17858.485125000003</v>
      </c>
      <c r="P81" s="5">
        <v>26546</v>
      </c>
      <c r="Q81" s="6"/>
      <c r="R81" s="6"/>
      <c r="S81" s="6">
        <f t="shared" si="15"/>
        <v>222989.33637500001</v>
      </c>
      <c r="T81" s="6"/>
    </row>
    <row r="82" spans="1:20">
      <c r="A82" s="1" t="s">
        <v>240</v>
      </c>
      <c r="B82" s="2" t="s">
        <v>14</v>
      </c>
      <c r="C82" s="57"/>
      <c r="D82" s="2" t="s">
        <v>17</v>
      </c>
      <c r="E82" s="3" t="s">
        <v>135</v>
      </c>
      <c r="F82" s="4">
        <v>3.73</v>
      </c>
      <c r="G82" s="4">
        <v>17697</v>
      </c>
      <c r="H82" s="5">
        <f t="shared" si="9"/>
        <v>66009.81</v>
      </c>
      <c r="I82" s="4">
        <v>1</v>
      </c>
      <c r="J82" s="6">
        <f t="shared" si="13"/>
        <v>66009.81</v>
      </c>
      <c r="K82" s="7">
        <v>2.34</v>
      </c>
      <c r="L82" s="6">
        <f t="shared" si="70"/>
        <v>154462.95539999998</v>
      </c>
      <c r="M82" s="6">
        <f t="shared" si="79"/>
        <v>38615.738849999994</v>
      </c>
      <c r="N82" s="6">
        <f t="shared" si="80"/>
        <v>193078.69424999997</v>
      </c>
      <c r="O82" s="6">
        <f t="shared" si="81"/>
        <v>19307.869424999997</v>
      </c>
      <c r="P82" s="5">
        <v>26546</v>
      </c>
      <c r="Q82" s="6"/>
      <c r="R82" s="6"/>
      <c r="S82" s="6">
        <f t="shared" si="15"/>
        <v>238932.56367499998</v>
      </c>
      <c r="T82" s="6"/>
    </row>
    <row r="83" spans="1:20">
      <c r="A83" s="1" t="s">
        <v>239</v>
      </c>
      <c r="B83" s="2" t="s">
        <v>14</v>
      </c>
      <c r="C83" s="57">
        <v>2</v>
      </c>
      <c r="D83" s="2" t="s">
        <v>16</v>
      </c>
      <c r="E83" s="3" t="s">
        <v>136</v>
      </c>
      <c r="F83" s="4">
        <v>4.04</v>
      </c>
      <c r="G83" s="4">
        <v>17697</v>
      </c>
      <c r="H83" s="5">
        <f t="shared" si="9"/>
        <v>71495.88</v>
      </c>
      <c r="I83" s="4">
        <v>1</v>
      </c>
      <c r="J83" s="6">
        <f t="shared" si="13"/>
        <v>71495.88</v>
      </c>
      <c r="K83" s="7">
        <v>2.34</v>
      </c>
      <c r="L83" s="6">
        <f t="shared" si="70"/>
        <v>167300.35920000001</v>
      </c>
      <c r="M83" s="6">
        <f t="shared" si="79"/>
        <v>41825.089800000002</v>
      </c>
      <c r="N83" s="6">
        <f t="shared" si="80"/>
        <v>209125.44900000002</v>
      </c>
      <c r="O83" s="6">
        <f t="shared" si="81"/>
        <v>20912.544900000004</v>
      </c>
      <c r="P83" s="5">
        <v>26546</v>
      </c>
      <c r="Q83" s="6"/>
      <c r="R83" s="6"/>
      <c r="S83" s="6">
        <f t="shared" si="15"/>
        <v>256583.99390000003</v>
      </c>
      <c r="T83" s="6"/>
    </row>
    <row r="84" spans="1:20">
      <c r="A84" s="1" t="s">
        <v>241</v>
      </c>
      <c r="B84" s="2" t="s">
        <v>14</v>
      </c>
      <c r="C84" s="57"/>
      <c r="D84" s="2" t="s">
        <v>17</v>
      </c>
      <c r="E84" s="3" t="s">
        <v>137</v>
      </c>
      <c r="F84" s="4">
        <v>3.69</v>
      </c>
      <c r="G84" s="4">
        <v>17697</v>
      </c>
      <c r="H84" s="5">
        <f t="shared" si="9"/>
        <v>65301.93</v>
      </c>
      <c r="I84" s="4">
        <v>1</v>
      </c>
      <c r="J84" s="6">
        <f t="shared" si="13"/>
        <v>65301.93</v>
      </c>
      <c r="K84" s="7">
        <v>2.34</v>
      </c>
      <c r="L84" s="6">
        <f t="shared" si="70"/>
        <v>152806.51619999998</v>
      </c>
      <c r="M84" s="6">
        <f t="shared" si="79"/>
        <v>38201.629049999996</v>
      </c>
      <c r="N84" s="6">
        <f t="shared" si="80"/>
        <v>191008.14524999997</v>
      </c>
      <c r="O84" s="6">
        <f t="shared" si="81"/>
        <v>19100.814524999998</v>
      </c>
      <c r="P84" s="5"/>
      <c r="Q84" s="6"/>
      <c r="R84" s="6"/>
      <c r="S84" s="6">
        <f t="shared" si="15"/>
        <v>210108.95977499997</v>
      </c>
      <c r="T84" s="6"/>
    </row>
    <row r="85" spans="1:20">
      <c r="A85" s="1" t="s">
        <v>239</v>
      </c>
      <c r="B85" s="2" t="s">
        <v>14</v>
      </c>
      <c r="C85" s="57">
        <v>2</v>
      </c>
      <c r="D85" s="2" t="s">
        <v>16</v>
      </c>
      <c r="E85" s="3" t="s">
        <v>138</v>
      </c>
      <c r="F85" s="4">
        <v>3.98</v>
      </c>
      <c r="G85" s="4">
        <v>17697</v>
      </c>
      <c r="H85" s="5">
        <f t="shared" si="9"/>
        <v>70434.06</v>
      </c>
      <c r="I85" s="4">
        <v>1</v>
      </c>
      <c r="J85" s="6">
        <f t="shared" si="13"/>
        <v>70434.06</v>
      </c>
      <c r="K85" s="7">
        <v>2.34</v>
      </c>
      <c r="L85" s="6">
        <f t="shared" si="70"/>
        <v>164815.70039999997</v>
      </c>
      <c r="M85" s="6">
        <f t="shared" ref="M85" si="85">L85*25%</f>
        <v>41203.925099999993</v>
      </c>
      <c r="N85" s="6">
        <f t="shared" ref="N85" si="86">L85+M85</f>
        <v>206019.62549999997</v>
      </c>
      <c r="O85" s="6">
        <f t="shared" ref="O85" si="87">N85*0.1</f>
        <v>20601.962549999997</v>
      </c>
      <c r="P85" s="5">
        <v>26546</v>
      </c>
      <c r="Q85" s="6"/>
      <c r="R85" s="6"/>
      <c r="S85" s="6">
        <f t="shared" si="15"/>
        <v>253167.58804999996</v>
      </c>
      <c r="T85" s="6"/>
    </row>
    <row r="86" spans="1:20">
      <c r="A86" s="1" t="s">
        <v>242</v>
      </c>
      <c r="B86" s="2" t="s">
        <v>14</v>
      </c>
      <c r="C86" s="57"/>
      <c r="D86" s="2" t="s">
        <v>17</v>
      </c>
      <c r="E86" s="3" t="s">
        <v>19</v>
      </c>
      <c r="F86" s="4">
        <v>3.73</v>
      </c>
      <c r="G86" s="4">
        <v>17697</v>
      </c>
      <c r="H86" s="5">
        <f t="shared" si="9"/>
        <v>66009.81</v>
      </c>
      <c r="I86" s="4">
        <v>1</v>
      </c>
      <c r="J86" s="6">
        <f t="shared" si="13"/>
        <v>66009.81</v>
      </c>
      <c r="K86" s="7">
        <v>2.34</v>
      </c>
      <c r="L86" s="6">
        <f t="shared" si="70"/>
        <v>154462.95539999998</v>
      </c>
      <c r="M86" s="6">
        <f>L86*25%</f>
        <v>38615.738849999994</v>
      </c>
      <c r="N86" s="6">
        <f>L86+M86</f>
        <v>193078.69424999997</v>
      </c>
      <c r="O86" s="6">
        <f t="shared" ref="O86:O87" si="88">N86*0.1</f>
        <v>19307.869424999997</v>
      </c>
      <c r="P86" s="5"/>
      <c r="Q86" s="6">
        <v>3893</v>
      </c>
      <c r="R86" s="6"/>
      <c r="S86" s="6">
        <f t="shared" si="15"/>
        <v>216279.56367499998</v>
      </c>
      <c r="T86" s="6"/>
    </row>
    <row r="87" spans="1:20">
      <c r="A87" s="1" t="s">
        <v>243</v>
      </c>
      <c r="B87" s="2" t="s">
        <v>14</v>
      </c>
      <c r="C87" s="57"/>
      <c r="D87" s="2" t="s">
        <v>17</v>
      </c>
      <c r="E87" s="3" t="s">
        <v>139</v>
      </c>
      <c r="F87" s="4">
        <v>3.61</v>
      </c>
      <c r="G87" s="4">
        <v>17697</v>
      </c>
      <c r="H87" s="5">
        <f t="shared" si="9"/>
        <v>63886.17</v>
      </c>
      <c r="I87" s="4">
        <v>1</v>
      </c>
      <c r="J87" s="6">
        <f t="shared" si="13"/>
        <v>63886.17</v>
      </c>
      <c r="K87" s="7">
        <v>2.34</v>
      </c>
      <c r="L87" s="6">
        <f t="shared" ref="L87:L94" si="89">J87*K87</f>
        <v>149493.6378</v>
      </c>
      <c r="M87" s="6">
        <f>L87*25%</f>
        <v>37373.409449999999</v>
      </c>
      <c r="N87" s="6">
        <f>L87+M87</f>
        <v>186867.04725</v>
      </c>
      <c r="O87" s="6">
        <f t="shared" si="88"/>
        <v>18686.704725</v>
      </c>
      <c r="P87" s="5"/>
      <c r="Q87" s="6">
        <v>33624</v>
      </c>
      <c r="R87" s="6"/>
      <c r="S87" s="6">
        <f t="shared" ref="S87:S150" si="90">N87+O87+P87+Q87+R87</f>
        <v>239177.75197499999</v>
      </c>
      <c r="T87" s="6"/>
    </row>
    <row r="88" spans="1:20">
      <c r="A88" s="91" t="s">
        <v>244</v>
      </c>
      <c r="B88" s="2" t="s">
        <v>14</v>
      </c>
      <c r="C88" s="57"/>
      <c r="D88" s="2" t="s">
        <v>17</v>
      </c>
      <c r="E88" s="3" t="s">
        <v>139</v>
      </c>
      <c r="F88" s="4">
        <v>3.61</v>
      </c>
      <c r="G88" s="4">
        <v>17697</v>
      </c>
      <c r="H88" s="5">
        <f t="shared" ref="H88:H143" si="91">F88*G88</f>
        <v>63886.17</v>
      </c>
      <c r="I88" s="4">
        <v>0.5</v>
      </c>
      <c r="J88" s="6">
        <f t="shared" si="13"/>
        <v>31943.084999999999</v>
      </c>
      <c r="K88" s="7">
        <v>2.34</v>
      </c>
      <c r="L88" s="6">
        <f t="shared" si="89"/>
        <v>74746.818899999998</v>
      </c>
      <c r="M88" s="6"/>
      <c r="N88" s="6"/>
      <c r="O88" s="6"/>
      <c r="P88" s="5"/>
      <c r="Q88" s="6"/>
      <c r="R88" s="6"/>
      <c r="S88" s="6">
        <f>L88</f>
        <v>74746.818899999998</v>
      </c>
      <c r="T88" s="6"/>
    </row>
    <row r="89" spans="1:20" ht="15" customHeight="1">
      <c r="A89" s="91" t="s">
        <v>245</v>
      </c>
      <c r="B89" s="2" t="s">
        <v>14</v>
      </c>
      <c r="C89" s="57"/>
      <c r="D89" s="2" t="s">
        <v>17</v>
      </c>
      <c r="E89" s="3" t="s">
        <v>140</v>
      </c>
      <c r="F89" s="4">
        <v>3.57</v>
      </c>
      <c r="G89" s="4">
        <v>17697</v>
      </c>
      <c r="H89" s="5">
        <f t="shared" si="91"/>
        <v>63178.289999999994</v>
      </c>
      <c r="I89" s="4">
        <v>1</v>
      </c>
      <c r="J89" s="6">
        <f t="shared" si="13"/>
        <v>63178.289999999994</v>
      </c>
      <c r="K89" s="7">
        <v>2.34</v>
      </c>
      <c r="L89" s="6">
        <f t="shared" si="89"/>
        <v>147837.19859999997</v>
      </c>
      <c r="M89" s="6">
        <f>L89*25%</f>
        <v>36959.299649999994</v>
      </c>
      <c r="N89" s="6">
        <f>L89+M89</f>
        <v>184796.49824999998</v>
      </c>
      <c r="O89" s="6">
        <f t="shared" ref="O89" si="92">N89*0.1</f>
        <v>18479.649824999997</v>
      </c>
      <c r="P89" s="5"/>
      <c r="Q89" s="6">
        <v>3539</v>
      </c>
      <c r="R89" s="6"/>
      <c r="S89" s="6">
        <f t="shared" si="90"/>
        <v>206815.14807499998</v>
      </c>
      <c r="T89" s="6"/>
    </row>
    <row r="90" spans="1:20">
      <c r="A90" s="91" t="s">
        <v>245</v>
      </c>
      <c r="B90" s="2" t="s">
        <v>14</v>
      </c>
      <c r="C90" s="57">
        <v>1</v>
      </c>
      <c r="D90" s="2" t="s">
        <v>15</v>
      </c>
      <c r="E90" s="3" t="s">
        <v>141</v>
      </c>
      <c r="F90" s="4">
        <v>4.0599999999999996</v>
      </c>
      <c r="G90" s="4">
        <v>17697</v>
      </c>
      <c r="H90" s="5">
        <f t="shared" si="91"/>
        <v>71849.819999999992</v>
      </c>
      <c r="I90" s="4">
        <v>1</v>
      </c>
      <c r="J90" s="6">
        <f t="shared" si="13"/>
        <v>71849.819999999992</v>
      </c>
      <c r="K90" s="7">
        <v>2.34</v>
      </c>
      <c r="L90" s="6">
        <f t="shared" si="89"/>
        <v>168128.57879999996</v>
      </c>
      <c r="M90" s="6">
        <f>L90*25%</f>
        <v>42032.14469999999</v>
      </c>
      <c r="N90" s="6">
        <f>L90+M90</f>
        <v>210160.72349999996</v>
      </c>
      <c r="O90" s="6">
        <f t="shared" ref="O90:O92" si="93">N90*0.1</f>
        <v>21016.072349999999</v>
      </c>
      <c r="P90" s="5"/>
      <c r="Q90" s="6">
        <v>3539</v>
      </c>
      <c r="R90" s="6">
        <v>4424</v>
      </c>
      <c r="S90" s="6">
        <f t="shared" si="90"/>
        <v>239139.79584999997</v>
      </c>
      <c r="T90" s="6"/>
    </row>
    <row r="91" spans="1:20">
      <c r="A91" s="91" t="s">
        <v>245</v>
      </c>
      <c r="B91" s="2" t="s">
        <v>14</v>
      </c>
      <c r="C91" s="57">
        <v>1</v>
      </c>
      <c r="D91" s="2" t="s">
        <v>15</v>
      </c>
      <c r="E91" s="3" t="s">
        <v>141</v>
      </c>
      <c r="F91" s="4">
        <v>4.0599999999999996</v>
      </c>
      <c r="G91" s="4">
        <v>17697</v>
      </c>
      <c r="H91" s="5">
        <f t="shared" ref="H91" si="94">F91*G91</f>
        <v>71849.819999999992</v>
      </c>
      <c r="I91" s="4">
        <v>0.5</v>
      </c>
      <c r="J91" s="6">
        <f t="shared" ref="J91" si="95">H91*I91</f>
        <v>35924.909999999996</v>
      </c>
      <c r="K91" s="7">
        <v>2.34</v>
      </c>
      <c r="L91" s="6">
        <f t="shared" ref="L91" si="96">J91*K91</f>
        <v>84064.28939999998</v>
      </c>
      <c r="M91" s="6"/>
      <c r="N91" s="6"/>
      <c r="O91" s="6"/>
      <c r="P91" s="5"/>
      <c r="Q91" s="6"/>
      <c r="R91" s="6"/>
      <c r="S91" s="6">
        <f>L91</f>
        <v>84064.28939999998</v>
      </c>
      <c r="T91" s="6"/>
    </row>
    <row r="92" spans="1:20">
      <c r="A92" s="91" t="s">
        <v>245</v>
      </c>
      <c r="B92" s="2" t="s">
        <v>14</v>
      </c>
      <c r="C92" s="57" t="s">
        <v>9</v>
      </c>
      <c r="D92" s="2" t="s">
        <v>18</v>
      </c>
      <c r="E92" s="3" t="s">
        <v>142</v>
      </c>
      <c r="F92" s="4">
        <v>4.34</v>
      </c>
      <c r="G92" s="4">
        <v>17697</v>
      </c>
      <c r="H92" s="5">
        <f t="shared" si="91"/>
        <v>76804.98</v>
      </c>
      <c r="I92" s="4">
        <v>1</v>
      </c>
      <c r="J92" s="6">
        <f t="shared" si="13"/>
        <v>76804.98</v>
      </c>
      <c r="K92" s="7">
        <v>2.34</v>
      </c>
      <c r="L92" s="6">
        <f t="shared" si="89"/>
        <v>179723.65319999997</v>
      </c>
      <c r="M92" s="6">
        <f>L92*25%</f>
        <v>44930.913299999993</v>
      </c>
      <c r="N92" s="6">
        <f>L92+M92</f>
        <v>224654.56649999996</v>
      </c>
      <c r="O92" s="6">
        <f t="shared" si="93"/>
        <v>22465.456649999996</v>
      </c>
      <c r="P92" s="5"/>
      <c r="Q92" s="6">
        <v>3539</v>
      </c>
      <c r="R92" s="6"/>
      <c r="S92" s="6">
        <f t="shared" si="90"/>
        <v>250659.02314999996</v>
      </c>
      <c r="T92" s="6"/>
    </row>
    <row r="93" spans="1:20">
      <c r="A93" s="91" t="s">
        <v>245</v>
      </c>
      <c r="B93" s="2" t="s">
        <v>14</v>
      </c>
      <c r="C93" s="57" t="s">
        <v>9</v>
      </c>
      <c r="D93" s="2" t="s">
        <v>18</v>
      </c>
      <c r="E93" s="3" t="s">
        <v>142</v>
      </c>
      <c r="F93" s="4">
        <v>4.34</v>
      </c>
      <c r="G93" s="4">
        <v>17697</v>
      </c>
      <c r="H93" s="5">
        <f t="shared" ref="H93" si="97">F93*G93</f>
        <v>76804.98</v>
      </c>
      <c r="I93" s="4">
        <v>0.5</v>
      </c>
      <c r="J93" s="6">
        <f t="shared" ref="J93" si="98">H93*I93</f>
        <v>38402.49</v>
      </c>
      <c r="K93" s="7">
        <v>2.34</v>
      </c>
      <c r="L93" s="6">
        <f t="shared" si="89"/>
        <v>89861.826599999986</v>
      </c>
      <c r="M93" s="6"/>
      <c r="N93" s="6"/>
      <c r="O93" s="6"/>
      <c r="P93" s="5"/>
      <c r="Q93" s="6"/>
      <c r="R93" s="6"/>
      <c r="S93" s="6">
        <f>L93</f>
        <v>89861.826599999986</v>
      </c>
      <c r="T93" s="6"/>
    </row>
    <row r="94" spans="1:20">
      <c r="A94" s="91" t="s">
        <v>245</v>
      </c>
      <c r="B94" s="2" t="s">
        <v>14</v>
      </c>
      <c r="C94" s="57"/>
      <c r="D94" s="2" t="s">
        <v>17</v>
      </c>
      <c r="E94" s="3" t="s">
        <v>82</v>
      </c>
      <c r="F94" s="4">
        <v>3.57</v>
      </c>
      <c r="G94" s="4">
        <v>17697</v>
      </c>
      <c r="H94" s="5">
        <f t="shared" si="91"/>
        <v>63178.289999999994</v>
      </c>
      <c r="I94" s="4">
        <v>1</v>
      </c>
      <c r="J94" s="6">
        <f t="shared" si="13"/>
        <v>63178.289999999994</v>
      </c>
      <c r="K94" s="7">
        <v>2.34</v>
      </c>
      <c r="L94" s="6">
        <f t="shared" si="89"/>
        <v>147837.19859999997</v>
      </c>
      <c r="M94" s="6">
        <f>L94*25%</f>
        <v>36959.299649999994</v>
      </c>
      <c r="N94" s="6">
        <f>L94+M94</f>
        <v>184796.49824999998</v>
      </c>
      <c r="O94" s="6">
        <f t="shared" ref="O94" si="99">N94*0.1</f>
        <v>18479.649824999997</v>
      </c>
      <c r="P94" s="5"/>
      <c r="Q94" s="6">
        <v>3539</v>
      </c>
      <c r="R94" s="6"/>
      <c r="S94" s="6">
        <f t="shared" si="90"/>
        <v>206815.14807499998</v>
      </c>
      <c r="T94" s="6"/>
    </row>
    <row r="95" spans="1:20">
      <c r="A95" s="1" t="s">
        <v>246</v>
      </c>
      <c r="B95" s="2" t="s">
        <v>14</v>
      </c>
      <c r="C95" s="57" t="s">
        <v>9</v>
      </c>
      <c r="D95" s="2" t="s">
        <v>18</v>
      </c>
      <c r="E95" s="3" t="s">
        <v>143</v>
      </c>
      <c r="F95" s="4">
        <v>4.53</v>
      </c>
      <c r="G95" s="4">
        <v>17697</v>
      </c>
      <c r="H95" s="5">
        <f t="shared" si="91"/>
        <v>80167.41</v>
      </c>
      <c r="I95" s="4">
        <v>1</v>
      </c>
      <c r="J95" s="6">
        <f t="shared" si="13"/>
        <v>80167.41</v>
      </c>
      <c r="K95" s="7">
        <v>2.34</v>
      </c>
      <c r="L95" s="6">
        <f t="shared" ref="L95" si="100">J95*K95</f>
        <v>187591.73939999999</v>
      </c>
      <c r="M95" s="6">
        <f>L95*25%</f>
        <v>46897.934849999998</v>
      </c>
      <c r="N95" s="6">
        <f>L95+M95</f>
        <v>234489.67424999998</v>
      </c>
      <c r="O95" s="6">
        <f t="shared" ref="O95" si="101">N95*0.1</f>
        <v>23448.967424999999</v>
      </c>
      <c r="P95" s="5"/>
      <c r="Q95" s="6"/>
      <c r="R95" s="6">
        <v>4424</v>
      </c>
      <c r="S95" s="6">
        <f t="shared" si="90"/>
        <v>262362.64167499996</v>
      </c>
      <c r="T95" s="6"/>
    </row>
    <row r="96" spans="1:20">
      <c r="A96" s="1" t="s">
        <v>247</v>
      </c>
      <c r="B96" s="2" t="s">
        <v>14</v>
      </c>
      <c r="C96" s="57" t="s">
        <v>9</v>
      </c>
      <c r="D96" s="2" t="s">
        <v>18</v>
      </c>
      <c r="E96" s="3" t="s">
        <v>143</v>
      </c>
      <c r="F96" s="4">
        <v>4.53</v>
      </c>
      <c r="G96" s="4">
        <v>17697</v>
      </c>
      <c r="H96" s="5">
        <f t="shared" ref="H96" si="102">F96*G96</f>
        <v>80167.41</v>
      </c>
      <c r="I96" s="4">
        <v>0.25</v>
      </c>
      <c r="J96" s="6">
        <f t="shared" ref="J96" si="103">H96*I96</f>
        <v>20041.852500000001</v>
      </c>
      <c r="K96" s="7">
        <v>2.34</v>
      </c>
      <c r="L96" s="6">
        <f t="shared" ref="L96:L103" si="104">J96*K96</f>
        <v>46897.934849999998</v>
      </c>
      <c r="M96" s="6"/>
      <c r="N96" s="6"/>
      <c r="O96" s="6"/>
      <c r="P96" s="5"/>
      <c r="Q96" s="6"/>
      <c r="R96" s="6"/>
      <c r="S96" s="6">
        <f>L96</f>
        <v>46897.934849999998</v>
      </c>
      <c r="T96" s="6"/>
    </row>
    <row r="97" spans="1:20">
      <c r="A97" s="1" t="s">
        <v>248</v>
      </c>
      <c r="B97" s="2" t="s">
        <v>14</v>
      </c>
      <c r="C97" s="57"/>
      <c r="D97" s="2" t="s">
        <v>17</v>
      </c>
      <c r="E97" s="3" t="s">
        <v>144</v>
      </c>
      <c r="F97" s="4">
        <v>3.73</v>
      </c>
      <c r="G97" s="4">
        <v>17697</v>
      </c>
      <c r="H97" s="5">
        <f t="shared" si="91"/>
        <v>66009.81</v>
      </c>
      <c r="I97" s="4">
        <v>0.25</v>
      </c>
      <c r="J97" s="6">
        <f t="shared" si="13"/>
        <v>16502.452499999999</v>
      </c>
      <c r="K97" s="7">
        <v>2.34</v>
      </c>
      <c r="L97" s="6">
        <f t="shared" si="104"/>
        <v>38615.738849999994</v>
      </c>
      <c r="M97" s="6">
        <f t="shared" ref="M97:M104" si="105">L97*25%</f>
        <v>9653.9347124999986</v>
      </c>
      <c r="N97" s="6">
        <f t="shared" ref="N97:N104" si="106">L97+M97</f>
        <v>48269.673562499993</v>
      </c>
      <c r="O97" s="6">
        <f t="shared" ref="O97:O104" si="107">N97*0.1</f>
        <v>4826.9673562499993</v>
      </c>
      <c r="P97" s="5"/>
      <c r="Q97" s="6"/>
      <c r="R97" s="6"/>
      <c r="S97" s="6">
        <f t="shared" si="90"/>
        <v>53096.640918749996</v>
      </c>
      <c r="T97" s="6"/>
    </row>
    <row r="98" spans="1:20">
      <c r="A98" s="48" t="s">
        <v>249</v>
      </c>
      <c r="B98" s="2" t="s">
        <v>14</v>
      </c>
      <c r="C98" s="56"/>
      <c r="D98" s="2" t="s">
        <v>17</v>
      </c>
      <c r="E98" s="49" t="s">
        <v>144</v>
      </c>
      <c r="F98" s="4">
        <v>3.73</v>
      </c>
      <c r="G98" s="4">
        <v>17697</v>
      </c>
      <c r="H98" s="5">
        <f t="shared" si="91"/>
        <v>66009.81</v>
      </c>
      <c r="I98" s="4">
        <v>0.75</v>
      </c>
      <c r="J98" s="6">
        <f t="shared" si="13"/>
        <v>49507.357499999998</v>
      </c>
      <c r="K98" s="7">
        <v>2.34</v>
      </c>
      <c r="L98" s="6">
        <f t="shared" si="104"/>
        <v>115847.21654999998</v>
      </c>
      <c r="M98" s="6">
        <f t="shared" si="105"/>
        <v>28961.804137499996</v>
      </c>
      <c r="N98" s="6">
        <f t="shared" si="106"/>
        <v>144809.02068749999</v>
      </c>
      <c r="O98" s="6">
        <f t="shared" si="107"/>
        <v>14480.90206875</v>
      </c>
      <c r="P98" s="5"/>
      <c r="Q98" s="6"/>
      <c r="R98" s="6"/>
      <c r="S98" s="6">
        <f t="shared" si="90"/>
        <v>159289.92275624999</v>
      </c>
      <c r="T98" s="6"/>
    </row>
    <row r="99" spans="1:20">
      <c r="A99" s="1" t="s">
        <v>247</v>
      </c>
      <c r="B99" s="2" t="s">
        <v>14</v>
      </c>
      <c r="C99" s="57"/>
      <c r="D99" s="2" t="s">
        <v>17</v>
      </c>
      <c r="E99" s="3" t="s">
        <v>144</v>
      </c>
      <c r="F99" s="4">
        <v>3.73</v>
      </c>
      <c r="G99" s="4">
        <v>17697</v>
      </c>
      <c r="H99" s="5">
        <f t="shared" ref="H99" si="108">F99*G99</f>
        <v>66009.81</v>
      </c>
      <c r="I99" s="4">
        <v>0.25</v>
      </c>
      <c r="J99" s="6">
        <f t="shared" ref="J99" si="109">H99*I99</f>
        <v>16502.452499999999</v>
      </c>
      <c r="K99" s="7">
        <v>2.34</v>
      </c>
      <c r="L99" s="6">
        <f t="shared" ref="L99" si="110">J99*K99</f>
        <v>38615.738849999994</v>
      </c>
      <c r="M99" s="6"/>
      <c r="N99" s="6"/>
      <c r="O99" s="6"/>
      <c r="P99" s="5"/>
      <c r="Q99" s="6"/>
      <c r="R99" s="6"/>
      <c r="S99" s="6">
        <f>L99</f>
        <v>38615.738849999994</v>
      </c>
      <c r="T99" s="6"/>
    </row>
    <row r="100" spans="1:20">
      <c r="A100" s="1" t="s">
        <v>250</v>
      </c>
      <c r="B100" s="2" t="s">
        <v>14</v>
      </c>
      <c r="C100" s="57"/>
      <c r="D100" s="2" t="s">
        <v>17</v>
      </c>
      <c r="E100" s="3" t="s">
        <v>145</v>
      </c>
      <c r="F100" s="4">
        <v>3.73</v>
      </c>
      <c r="G100" s="4">
        <v>17697</v>
      </c>
      <c r="H100" s="5">
        <f t="shared" si="91"/>
        <v>66009.81</v>
      </c>
      <c r="I100" s="4">
        <v>1</v>
      </c>
      <c r="J100" s="6">
        <f t="shared" si="13"/>
        <v>66009.81</v>
      </c>
      <c r="K100" s="7">
        <v>2.34</v>
      </c>
      <c r="L100" s="6">
        <f t="shared" si="104"/>
        <v>154462.95539999998</v>
      </c>
      <c r="M100" s="6">
        <f t="shared" si="105"/>
        <v>38615.738849999994</v>
      </c>
      <c r="N100" s="6">
        <f t="shared" si="106"/>
        <v>193078.69424999997</v>
      </c>
      <c r="O100" s="6">
        <f t="shared" si="107"/>
        <v>19307.869424999997</v>
      </c>
      <c r="P100" s="5"/>
      <c r="Q100" s="6"/>
      <c r="R100" s="6"/>
      <c r="S100" s="6">
        <f t="shared" si="90"/>
        <v>212386.56367499998</v>
      </c>
      <c r="T100" s="6"/>
    </row>
    <row r="101" spans="1:20">
      <c r="A101" s="1" t="s">
        <v>251</v>
      </c>
      <c r="B101" s="2" t="s">
        <v>14</v>
      </c>
      <c r="C101" s="57" t="s">
        <v>9</v>
      </c>
      <c r="D101" s="2" t="s">
        <v>18</v>
      </c>
      <c r="E101" s="3" t="s">
        <v>146</v>
      </c>
      <c r="F101" s="4">
        <v>4.53</v>
      </c>
      <c r="G101" s="4">
        <v>17697</v>
      </c>
      <c r="H101" s="5">
        <f t="shared" si="91"/>
        <v>80167.41</v>
      </c>
      <c r="I101" s="4">
        <v>1</v>
      </c>
      <c r="J101" s="6">
        <f t="shared" ref="J101:J142" si="111">H101*I101</f>
        <v>80167.41</v>
      </c>
      <c r="K101" s="7">
        <v>2.34</v>
      </c>
      <c r="L101" s="6">
        <f t="shared" si="104"/>
        <v>187591.73939999999</v>
      </c>
      <c r="M101" s="6">
        <f t="shared" si="105"/>
        <v>46897.934849999998</v>
      </c>
      <c r="N101" s="6">
        <f t="shared" si="106"/>
        <v>234489.67424999998</v>
      </c>
      <c r="O101" s="6">
        <f t="shared" si="107"/>
        <v>23448.967424999999</v>
      </c>
      <c r="P101" s="5">
        <v>8849</v>
      </c>
      <c r="Q101" s="6"/>
      <c r="R101" s="6"/>
      <c r="S101" s="6">
        <f t="shared" si="90"/>
        <v>266787.64167499996</v>
      </c>
      <c r="T101" s="6"/>
    </row>
    <row r="102" spans="1:20">
      <c r="A102" s="1" t="s">
        <v>252</v>
      </c>
      <c r="B102" s="2" t="s">
        <v>14</v>
      </c>
      <c r="C102" s="57"/>
      <c r="D102" s="2" t="s">
        <v>17</v>
      </c>
      <c r="E102" s="3" t="s">
        <v>147</v>
      </c>
      <c r="F102" s="4">
        <v>3.73</v>
      </c>
      <c r="G102" s="4">
        <v>17697</v>
      </c>
      <c r="H102" s="5">
        <f t="shared" si="91"/>
        <v>66009.81</v>
      </c>
      <c r="I102" s="4">
        <v>0.5</v>
      </c>
      <c r="J102" s="6">
        <f t="shared" si="111"/>
        <v>33004.904999999999</v>
      </c>
      <c r="K102" s="7">
        <v>2.34</v>
      </c>
      <c r="L102" s="6">
        <f t="shared" si="104"/>
        <v>77231.477699999989</v>
      </c>
      <c r="M102" s="6">
        <f t="shared" si="105"/>
        <v>19307.869424999997</v>
      </c>
      <c r="N102" s="6">
        <f t="shared" si="106"/>
        <v>96539.347124999986</v>
      </c>
      <c r="O102" s="6">
        <f t="shared" si="107"/>
        <v>9653.9347124999986</v>
      </c>
      <c r="P102" s="5"/>
      <c r="Q102" s="6">
        <v>4424</v>
      </c>
      <c r="R102" s="6"/>
      <c r="S102" s="6">
        <f t="shared" si="90"/>
        <v>110617.28183749999</v>
      </c>
      <c r="T102" s="6"/>
    </row>
    <row r="103" spans="1:20">
      <c r="A103" s="91" t="s">
        <v>253</v>
      </c>
      <c r="B103" s="2" t="s">
        <v>14</v>
      </c>
      <c r="C103" s="57"/>
      <c r="D103" s="2" t="s">
        <v>17</v>
      </c>
      <c r="E103" s="3" t="s">
        <v>80</v>
      </c>
      <c r="F103" s="4">
        <v>3.73</v>
      </c>
      <c r="G103" s="4">
        <v>17697</v>
      </c>
      <c r="H103" s="5">
        <f t="shared" si="91"/>
        <v>66009.81</v>
      </c>
      <c r="I103" s="4">
        <v>0.5</v>
      </c>
      <c r="J103" s="6">
        <f t="shared" si="111"/>
        <v>33004.904999999999</v>
      </c>
      <c r="K103" s="7">
        <v>2.34</v>
      </c>
      <c r="L103" s="6">
        <f t="shared" si="104"/>
        <v>77231.477699999989</v>
      </c>
      <c r="M103" s="6">
        <f t="shared" si="105"/>
        <v>19307.869424999997</v>
      </c>
      <c r="N103" s="6">
        <f t="shared" si="106"/>
        <v>96539.347124999986</v>
      </c>
      <c r="O103" s="6">
        <f t="shared" si="107"/>
        <v>9653.9347124999986</v>
      </c>
      <c r="P103" s="5"/>
      <c r="Q103" s="6"/>
      <c r="R103" s="6"/>
      <c r="S103" s="6">
        <f t="shared" si="90"/>
        <v>106193.28183749999</v>
      </c>
      <c r="T103" s="6"/>
    </row>
    <row r="104" spans="1:20">
      <c r="A104" s="1" t="s">
        <v>254</v>
      </c>
      <c r="B104" s="2" t="s">
        <v>14</v>
      </c>
      <c r="C104" s="57"/>
      <c r="D104" s="2" t="s">
        <v>17</v>
      </c>
      <c r="E104" s="3" t="s">
        <v>80</v>
      </c>
      <c r="F104" s="4">
        <v>3.73</v>
      </c>
      <c r="G104" s="4">
        <v>17697</v>
      </c>
      <c r="H104" s="5">
        <f t="shared" ref="H104" si="112">F104*G104</f>
        <v>66009.81</v>
      </c>
      <c r="I104" s="4">
        <v>0.25</v>
      </c>
      <c r="J104" s="6">
        <f t="shared" ref="J104" si="113">H104*I104</f>
        <v>16502.452499999999</v>
      </c>
      <c r="K104" s="7">
        <v>2.34</v>
      </c>
      <c r="L104" s="6">
        <f t="shared" ref="L104:L112" si="114">J104*K104</f>
        <v>38615.738849999994</v>
      </c>
      <c r="M104" s="6">
        <f t="shared" si="105"/>
        <v>9653.9347124999986</v>
      </c>
      <c r="N104" s="6">
        <f t="shared" si="106"/>
        <v>48269.673562499993</v>
      </c>
      <c r="O104" s="6">
        <f t="shared" si="107"/>
        <v>4826.9673562499993</v>
      </c>
      <c r="P104" s="5">
        <v>6636</v>
      </c>
      <c r="Q104" s="6"/>
      <c r="R104" s="6"/>
      <c r="S104" s="6">
        <f t="shared" si="90"/>
        <v>59732.640918749996</v>
      </c>
      <c r="T104" s="6"/>
    </row>
    <row r="105" spans="1:20">
      <c r="A105" s="1" t="s">
        <v>255</v>
      </c>
      <c r="B105" s="2" t="s">
        <v>14</v>
      </c>
      <c r="C105" s="57">
        <v>1</v>
      </c>
      <c r="D105" s="2" t="s">
        <v>15</v>
      </c>
      <c r="E105" s="3" t="s">
        <v>148</v>
      </c>
      <c r="F105" s="4">
        <v>4.41</v>
      </c>
      <c r="G105" s="4">
        <v>17697</v>
      </c>
      <c r="H105" s="5">
        <f t="shared" si="91"/>
        <v>78043.77</v>
      </c>
      <c r="I105" s="4">
        <v>1</v>
      </c>
      <c r="J105" s="6">
        <f t="shared" si="111"/>
        <v>78043.77</v>
      </c>
      <c r="K105" s="7">
        <v>2.34</v>
      </c>
      <c r="L105" s="6">
        <f t="shared" si="114"/>
        <v>182622.42180000001</v>
      </c>
      <c r="M105" s="6">
        <f>L105*25%</f>
        <v>45655.605450000003</v>
      </c>
      <c r="N105" s="6">
        <f>L105+M105</f>
        <v>228278.02725000001</v>
      </c>
      <c r="O105" s="6">
        <f t="shared" ref="O105" si="115">N105*0.1</f>
        <v>22827.802725000001</v>
      </c>
      <c r="P105" s="5"/>
      <c r="Q105" s="6"/>
      <c r="R105" s="6"/>
      <c r="S105" s="6">
        <f t="shared" si="90"/>
        <v>251105.829975</v>
      </c>
      <c r="T105" s="6"/>
    </row>
    <row r="106" spans="1:20">
      <c r="A106" s="1" t="s">
        <v>256</v>
      </c>
      <c r="B106" s="2" t="s">
        <v>14</v>
      </c>
      <c r="C106" s="57">
        <v>1</v>
      </c>
      <c r="D106" s="2" t="s">
        <v>15</v>
      </c>
      <c r="E106" s="3" t="s">
        <v>81</v>
      </c>
      <c r="F106" s="4">
        <v>4.41</v>
      </c>
      <c r="G106" s="4">
        <v>17697</v>
      </c>
      <c r="H106" s="5">
        <f t="shared" si="91"/>
        <v>78043.77</v>
      </c>
      <c r="I106" s="4">
        <v>0.5</v>
      </c>
      <c r="J106" s="6">
        <f t="shared" si="111"/>
        <v>39021.885000000002</v>
      </c>
      <c r="K106" s="7">
        <v>2.34</v>
      </c>
      <c r="L106" s="6">
        <f t="shared" si="114"/>
        <v>91311.210900000005</v>
      </c>
      <c r="M106" s="6"/>
      <c r="N106" s="6"/>
      <c r="O106" s="6">
        <f t="shared" ref="O106:O109" si="116">N106*0.1</f>
        <v>0</v>
      </c>
      <c r="P106" s="5"/>
      <c r="Q106" s="6"/>
      <c r="R106" s="6"/>
      <c r="S106" s="6">
        <f>L106</f>
        <v>91311.210900000005</v>
      </c>
      <c r="T106" s="6"/>
    </row>
    <row r="107" spans="1:20">
      <c r="A107" s="1" t="s">
        <v>257</v>
      </c>
      <c r="B107" s="2" t="s">
        <v>14</v>
      </c>
      <c r="C107" s="57"/>
      <c r="D107" s="2" t="s">
        <v>17</v>
      </c>
      <c r="E107" s="3" t="s">
        <v>149</v>
      </c>
      <c r="F107" s="4">
        <v>3.73</v>
      </c>
      <c r="G107" s="4">
        <v>17697</v>
      </c>
      <c r="H107" s="5">
        <f t="shared" si="91"/>
        <v>66009.81</v>
      </c>
      <c r="I107" s="4">
        <v>0.5</v>
      </c>
      <c r="J107" s="6">
        <f t="shared" si="111"/>
        <v>33004.904999999999</v>
      </c>
      <c r="K107" s="7">
        <v>2.34</v>
      </c>
      <c r="L107" s="6">
        <f t="shared" si="114"/>
        <v>77231.477699999989</v>
      </c>
      <c r="M107" s="6">
        <f>L107*25%</f>
        <v>19307.869424999997</v>
      </c>
      <c r="N107" s="6">
        <f>L107+M107</f>
        <v>96539.347124999986</v>
      </c>
      <c r="O107" s="6">
        <f t="shared" si="116"/>
        <v>9653.9347124999986</v>
      </c>
      <c r="P107" s="5"/>
      <c r="Q107" s="6"/>
      <c r="R107" s="6"/>
      <c r="S107" s="6">
        <f t="shared" si="90"/>
        <v>106193.28183749999</v>
      </c>
      <c r="T107" s="6"/>
    </row>
    <row r="108" spans="1:20">
      <c r="A108" s="1" t="s">
        <v>258</v>
      </c>
      <c r="B108" s="2" t="s">
        <v>14</v>
      </c>
      <c r="C108" s="57"/>
      <c r="D108" s="2" t="s">
        <v>15</v>
      </c>
      <c r="E108" s="3" t="s">
        <v>150</v>
      </c>
      <c r="F108" s="4">
        <v>3.73</v>
      </c>
      <c r="G108" s="4">
        <v>17697</v>
      </c>
      <c r="H108" s="5">
        <f t="shared" si="91"/>
        <v>66009.81</v>
      </c>
      <c r="I108" s="4">
        <v>1</v>
      </c>
      <c r="J108" s="6">
        <f t="shared" si="111"/>
        <v>66009.81</v>
      </c>
      <c r="K108" s="7">
        <v>2.34</v>
      </c>
      <c r="L108" s="6">
        <f t="shared" si="114"/>
        <v>154462.95539999998</v>
      </c>
      <c r="M108" s="6">
        <f>L108*25%</f>
        <v>38615.738849999994</v>
      </c>
      <c r="N108" s="6">
        <f>L108+M108</f>
        <v>193078.69424999997</v>
      </c>
      <c r="O108" s="6">
        <f t="shared" si="116"/>
        <v>19307.869424999997</v>
      </c>
      <c r="P108" s="5"/>
      <c r="Q108" s="6"/>
      <c r="R108" s="6"/>
      <c r="S108" s="6">
        <f t="shared" si="90"/>
        <v>212386.56367499998</v>
      </c>
      <c r="T108" s="6"/>
    </row>
    <row r="109" spans="1:20" ht="13.5" customHeight="1">
      <c r="A109" s="1" t="s">
        <v>259</v>
      </c>
      <c r="B109" s="2" t="s">
        <v>14</v>
      </c>
      <c r="C109" s="57">
        <v>1</v>
      </c>
      <c r="D109" s="2" t="s">
        <v>15</v>
      </c>
      <c r="E109" s="3" t="s">
        <v>151</v>
      </c>
      <c r="F109" s="4">
        <v>4.34</v>
      </c>
      <c r="G109" s="4">
        <v>17697</v>
      </c>
      <c r="H109" s="5">
        <f t="shared" si="91"/>
        <v>76804.98</v>
      </c>
      <c r="I109" s="4">
        <v>1</v>
      </c>
      <c r="J109" s="6">
        <f t="shared" si="111"/>
        <v>76804.98</v>
      </c>
      <c r="K109" s="7">
        <v>2.34</v>
      </c>
      <c r="L109" s="6">
        <f t="shared" si="114"/>
        <v>179723.65319999997</v>
      </c>
      <c r="M109" s="6">
        <f>L109*25%</f>
        <v>44930.913299999993</v>
      </c>
      <c r="N109" s="6">
        <f>L109+M109</f>
        <v>224654.56649999996</v>
      </c>
      <c r="O109" s="6">
        <f t="shared" si="116"/>
        <v>22465.456649999996</v>
      </c>
      <c r="P109" s="5">
        <v>8849</v>
      </c>
      <c r="Q109" s="6"/>
      <c r="R109" s="6"/>
      <c r="S109" s="6">
        <f t="shared" si="90"/>
        <v>255969.02314999996</v>
      </c>
      <c r="T109" s="6"/>
    </row>
    <row r="110" spans="1:20">
      <c r="A110" s="1" t="s">
        <v>260</v>
      </c>
      <c r="B110" s="2" t="s">
        <v>14</v>
      </c>
      <c r="C110" s="57">
        <v>1</v>
      </c>
      <c r="D110" s="2" t="s">
        <v>15</v>
      </c>
      <c r="E110" s="3" t="s">
        <v>151</v>
      </c>
      <c r="F110" s="4">
        <v>4.34</v>
      </c>
      <c r="G110" s="4">
        <v>17697</v>
      </c>
      <c r="H110" s="5">
        <f t="shared" si="91"/>
        <v>76804.98</v>
      </c>
      <c r="I110" s="4">
        <v>0.5</v>
      </c>
      <c r="J110" s="6">
        <f t="shared" si="111"/>
        <v>38402.49</v>
      </c>
      <c r="K110" s="7">
        <v>2.34</v>
      </c>
      <c r="L110" s="6">
        <f t="shared" si="114"/>
        <v>89861.826599999986</v>
      </c>
      <c r="M110" s="6"/>
      <c r="N110" s="6"/>
      <c r="O110" s="6"/>
      <c r="P110" s="5"/>
      <c r="Q110" s="6"/>
      <c r="R110" s="6"/>
      <c r="S110" s="6">
        <f>L110</f>
        <v>89861.826599999986</v>
      </c>
      <c r="T110" s="6"/>
    </row>
    <row r="111" spans="1:20">
      <c r="A111" s="1" t="s">
        <v>262</v>
      </c>
      <c r="B111" s="2" t="s">
        <v>14</v>
      </c>
      <c r="C111" s="57">
        <v>2</v>
      </c>
      <c r="D111" s="2" t="s">
        <v>16</v>
      </c>
      <c r="E111" s="3" t="s">
        <v>152</v>
      </c>
      <c r="F111" s="4">
        <v>4.29</v>
      </c>
      <c r="G111" s="4">
        <v>17697</v>
      </c>
      <c r="H111" s="5">
        <f t="shared" si="91"/>
        <v>75920.13</v>
      </c>
      <c r="I111" s="4">
        <v>1</v>
      </c>
      <c r="J111" s="6">
        <f t="shared" si="111"/>
        <v>75920.13</v>
      </c>
      <c r="K111" s="7">
        <v>2.34</v>
      </c>
      <c r="L111" s="6">
        <f t="shared" si="114"/>
        <v>177653.1042</v>
      </c>
      <c r="M111" s="6">
        <f t="shared" ref="M111:M117" si="117">L111*25%</f>
        <v>44413.27605</v>
      </c>
      <c r="N111" s="6">
        <f t="shared" ref="N111:N117" si="118">L111+M111</f>
        <v>222066.38024999999</v>
      </c>
      <c r="O111" s="6">
        <f t="shared" ref="O111:O112" si="119">N111*0.1</f>
        <v>22206.638025</v>
      </c>
      <c r="P111" s="5"/>
      <c r="Q111" s="6">
        <v>3539</v>
      </c>
      <c r="R111" s="6"/>
      <c r="S111" s="6">
        <f t="shared" si="90"/>
        <v>247812.01827499998</v>
      </c>
      <c r="T111" s="6"/>
    </row>
    <row r="112" spans="1:20">
      <c r="A112" s="1" t="s">
        <v>263</v>
      </c>
      <c r="B112" s="2" t="s">
        <v>14</v>
      </c>
      <c r="C112" s="57"/>
      <c r="D112" s="2" t="s">
        <v>17</v>
      </c>
      <c r="E112" s="3" t="s">
        <v>153</v>
      </c>
      <c r="F112" s="4">
        <v>3.73</v>
      </c>
      <c r="G112" s="4">
        <v>17697</v>
      </c>
      <c r="H112" s="5">
        <f t="shared" si="91"/>
        <v>66009.81</v>
      </c>
      <c r="I112" s="4">
        <v>0.75</v>
      </c>
      <c r="J112" s="6">
        <f t="shared" si="111"/>
        <v>49507.357499999998</v>
      </c>
      <c r="K112" s="7">
        <v>2.34</v>
      </c>
      <c r="L112" s="6">
        <f t="shared" si="114"/>
        <v>115847.21654999998</v>
      </c>
      <c r="M112" s="6">
        <f t="shared" si="117"/>
        <v>28961.804137499996</v>
      </c>
      <c r="N112" s="6">
        <f t="shared" si="118"/>
        <v>144809.02068749999</v>
      </c>
      <c r="O112" s="6">
        <f t="shared" si="119"/>
        <v>14480.90206875</v>
      </c>
      <c r="P112" s="5"/>
      <c r="Q112" s="6">
        <v>3539</v>
      </c>
      <c r="R112" s="6"/>
      <c r="S112" s="6">
        <f t="shared" si="90"/>
        <v>162828.92275624999</v>
      </c>
      <c r="T112" s="6"/>
    </row>
    <row r="113" spans="1:20">
      <c r="A113" s="1" t="s">
        <v>264</v>
      </c>
      <c r="B113" s="2" t="s">
        <v>14</v>
      </c>
      <c r="C113" s="57">
        <v>1</v>
      </c>
      <c r="D113" s="2" t="s">
        <v>15</v>
      </c>
      <c r="E113" s="3" t="s">
        <v>154</v>
      </c>
      <c r="F113" s="4">
        <v>4.26</v>
      </c>
      <c r="G113" s="4">
        <v>17697</v>
      </c>
      <c r="H113" s="5">
        <f t="shared" si="91"/>
        <v>75389.22</v>
      </c>
      <c r="I113" s="4">
        <v>1</v>
      </c>
      <c r="J113" s="6">
        <f t="shared" si="111"/>
        <v>75389.22</v>
      </c>
      <c r="K113" s="7">
        <v>2.34</v>
      </c>
      <c r="L113" s="6">
        <f t="shared" ref="L113:L120" si="120">J113*K113</f>
        <v>176410.77479999998</v>
      </c>
      <c r="M113" s="6">
        <f t="shared" si="117"/>
        <v>44102.693699999996</v>
      </c>
      <c r="N113" s="6">
        <f t="shared" si="118"/>
        <v>220513.46849999999</v>
      </c>
      <c r="O113" s="6">
        <f t="shared" ref="O113" si="121">N113*0.1</f>
        <v>22051.346850000002</v>
      </c>
      <c r="P113" s="5"/>
      <c r="Q113" s="6"/>
      <c r="R113" s="6"/>
      <c r="S113" s="6">
        <f t="shared" si="90"/>
        <v>242564.81534999999</v>
      </c>
      <c r="T113" s="6"/>
    </row>
    <row r="114" spans="1:20">
      <c r="A114" s="1" t="s">
        <v>265</v>
      </c>
      <c r="B114" s="2" t="s">
        <v>14</v>
      </c>
      <c r="C114" s="57">
        <v>1</v>
      </c>
      <c r="D114" s="2" t="s">
        <v>15</v>
      </c>
      <c r="E114" s="3" t="s">
        <v>154</v>
      </c>
      <c r="F114" s="4">
        <v>4.26</v>
      </c>
      <c r="G114" s="4">
        <v>17697</v>
      </c>
      <c r="H114" s="5">
        <f t="shared" ref="H114" si="122">F114*G114</f>
        <v>75389.22</v>
      </c>
      <c r="I114" s="4">
        <v>0.25</v>
      </c>
      <c r="J114" s="6">
        <f t="shared" ref="J114" si="123">H114*I114</f>
        <v>18847.305</v>
      </c>
      <c r="K114" s="7">
        <v>2.34</v>
      </c>
      <c r="L114" s="6">
        <f t="shared" ref="L114" si="124">J114*K114</f>
        <v>44102.693699999996</v>
      </c>
      <c r="M114" s="6"/>
      <c r="N114" s="6"/>
      <c r="O114" s="6">
        <f t="shared" ref="O114" si="125">N114*0.1</f>
        <v>0</v>
      </c>
      <c r="P114" s="5"/>
      <c r="Q114" s="6"/>
      <c r="R114" s="6"/>
      <c r="S114" s="6">
        <f>L114</f>
        <v>44102.693699999996</v>
      </c>
      <c r="T114" s="6"/>
    </row>
    <row r="115" spans="1:20">
      <c r="A115" s="91" t="s">
        <v>266</v>
      </c>
      <c r="B115" s="2" t="s">
        <v>14</v>
      </c>
      <c r="C115" s="57">
        <v>1</v>
      </c>
      <c r="D115" s="2" t="s">
        <v>15</v>
      </c>
      <c r="E115" s="3" t="s">
        <v>155</v>
      </c>
      <c r="F115" s="4">
        <v>4.1900000000000004</v>
      </c>
      <c r="G115" s="4">
        <v>17697</v>
      </c>
      <c r="H115" s="5">
        <f t="shared" si="91"/>
        <v>74150.430000000008</v>
      </c>
      <c r="I115" s="4">
        <v>1</v>
      </c>
      <c r="J115" s="6">
        <f t="shared" si="111"/>
        <v>74150.430000000008</v>
      </c>
      <c r="K115" s="7">
        <v>2.34</v>
      </c>
      <c r="L115" s="6">
        <f t="shared" si="120"/>
        <v>173512.0062</v>
      </c>
      <c r="M115" s="6">
        <f t="shared" si="117"/>
        <v>43378.001550000001</v>
      </c>
      <c r="N115" s="6">
        <f t="shared" si="118"/>
        <v>216890.00774999999</v>
      </c>
      <c r="O115" s="6">
        <f t="shared" ref="O115:O117" si="126">N115*0.1</f>
        <v>21689.000775</v>
      </c>
      <c r="P115" s="5"/>
      <c r="Q115" s="6">
        <v>17697</v>
      </c>
      <c r="R115" s="6"/>
      <c r="S115" s="6">
        <f t="shared" si="90"/>
        <v>256276.00852499998</v>
      </c>
      <c r="T115" s="6"/>
    </row>
    <row r="116" spans="1:20">
      <c r="A116" s="1" t="s">
        <v>240</v>
      </c>
      <c r="B116" s="2" t="s">
        <v>14</v>
      </c>
      <c r="C116" s="57"/>
      <c r="D116" s="2" t="s">
        <v>17</v>
      </c>
      <c r="E116" s="3" t="s">
        <v>156</v>
      </c>
      <c r="F116" s="4">
        <v>3.32</v>
      </c>
      <c r="G116" s="4">
        <v>17697</v>
      </c>
      <c r="H116" s="5">
        <f t="shared" si="91"/>
        <v>58754.039999999994</v>
      </c>
      <c r="I116" s="4">
        <v>1</v>
      </c>
      <c r="J116" s="6">
        <f t="shared" si="111"/>
        <v>58754.039999999994</v>
      </c>
      <c r="K116" s="7">
        <v>2.34</v>
      </c>
      <c r="L116" s="6">
        <f t="shared" si="120"/>
        <v>137484.45359999998</v>
      </c>
      <c r="M116" s="6">
        <f t="shared" si="117"/>
        <v>34371.113399999995</v>
      </c>
      <c r="N116" s="6">
        <f t="shared" si="118"/>
        <v>171855.56699999998</v>
      </c>
      <c r="O116" s="6">
        <f t="shared" si="126"/>
        <v>17185.556699999997</v>
      </c>
      <c r="P116" s="5">
        <v>26546</v>
      </c>
      <c r="Q116" s="6"/>
      <c r="R116" s="6"/>
      <c r="S116" s="6">
        <f t="shared" si="90"/>
        <v>215587.12369999997</v>
      </c>
      <c r="T116" s="6"/>
    </row>
    <row r="117" spans="1:20">
      <c r="A117" s="1" t="s">
        <v>20</v>
      </c>
      <c r="B117" s="2" t="s">
        <v>14</v>
      </c>
      <c r="C117" s="57"/>
      <c r="D117" s="2" t="s">
        <v>17</v>
      </c>
      <c r="E117" s="3" t="s">
        <v>157</v>
      </c>
      <c r="F117" s="4">
        <v>3.73</v>
      </c>
      <c r="G117" s="4">
        <v>17697</v>
      </c>
      <c r="H117" s="5">
        <f t="shared" si="91"/>
        <v>66009.81</v>
      </c>
      <c r="I117" s="4">
        <v>1</v>
      </c>
      <c r="J117" s="6">
        <f t="shared" si="111"/>
        <v>66009.81</v>
      </c>
      <c r="K117" s="7">
        <v>2.34</v>
      </c>
      <c r="L117" s="6">
        <f t="shared" si="120"/>
        <v>154462.95539999998</v>
      </c>
      <c r="M117" s="6">
        <f t="shared" si="117"/>
        <v>38615.738849999994</v>
      </c>
      <c r="N117" s="6">
        <f t="shared" si="118"/>
        <v>193078.69424999997</v>
      </c>
      <c r="O117" s="6">
        <f t="shared" si="126"/>
        <v>19307.869424999997</v>
      </c>
      <c r="P117" s="5"/>
      <c r="Q117" s="6"/>
      <c r="R117" s="6"/>
      <c r="S117" s="6">
        <f t="shared" si="90"/>
        <v>212386.56367499998</v>
      </c>
      <c r="T117" s="6"/>
    </row>
    <row r="118" spans="1:20">
      <c r="A118" s="91" t="s">
        <v>267</v>
      </c>
      <c r="B118" s="2" t="s">
        <v>14</v>
      </c>
      <c r="C118" s="57"/>
      <c r="D118" s="2" t="s">
        <v>17</v>
      </c>
      <c r="E118" s="3" t="s">
        <v>157</v>
      </c>
      <c r="F118" s="4">
        <v>3.73</v>
      </c>
      <c r="G118" s="4">
        <v>17697</v>
      </c>
      <c r="H118" s="5">
        <f t="shared" si="91"/>
        <v>66009.81</v>
      </c>
      <c r="I118" s="4">
        <v>0.25</v>
      </c>
      <c r="J118" s="6">
        <f t="shared" si="111"/>
        <v>16502.452499999999</v>
      </c>
      <c r="K118" s="7">
        <v>2.34</v>
      </c>
      <c r="L118" s="6">
        <f t="shared" si="120"/>
        <v>38615.738849999994</v>
      </c>
      <c r="M118" s="6"/>
      <c r="N118" s="6"/>
      <c r="O118" s="6"/>
      <c r="P118" s="5"/>
      <c r="Q118" s="6"/>
      <c r="R118" s="6"/>
      <c r="S118" s="6">
        <f>L118</f>
        <v>38615.738849999994</v>
      </c>
      <c r="T118" s="6"/>
    </row>
    <row r="119" spans="1:20">
      <c r="A119" s="91" t="s">
        <v>266</v>
      </c>
      <c r="B119" s="2" t="s">
        <v>14</v>
      </c>
      <c r="C119" s="57"/>
      <c r="D119" s="2" t="s">
        <v>17</v>
      </c>
      <c r="E119" s="3" t="s">
        <v>158</v>
      </c>
      <c r="F119" s="4">
        <v>3.73</v>
      </c>
      <c r="G119" s="4">
        <v>17697</v>
      </c>
      <c r="H119" s="5">
        <f t="shared" si="91"/>
        <v>66009.81</v>
      </c>
      <c r="I119" s="4">
        <v>1</v>
      </c>
      <c r="J119" s="6">
        <f t="shared" si="111"/>
        <v>66009.81</v>
      </c>
      <c r="K119" s="7">
        <v>2.34</v>
      </c>
      <c r="L119" s="6">
        <f t="shared" si="120"/>
        <v>154462.95539999998</v>
      </c>
      <c r="M119" s="6">
        <f>L119*25%</f>
        <v>38615.738849999994</v>
      </c>
      <c r="N119" s="6">
        <f>L119+M119</f>
        <v>193078.69424999997</v>
      </c>
      <c r="O119" s="6">
        <f t="shared" ref="O119:O120" si="127">N119*0.1</f>
        <v>19307.869424999997</v>
      </c>
      <c r="P119" s="5"/>
      <c r="Q119" s="6">
        <v>17697</v>
      </c>
      <c r="R119" s="6"/>
      <c r="S119" s="6">
        <f t="shared" si="90"/>
        <v>230083.56367499998</v>
      </c>
      <c r="T119" s="6"/>
    </row>
    <row r="120" spans="1:20">
      <c r="A120" s="1" t="s">
        <v>72</v>
      </c>
      <c r="B120" s="2" t="s">
        <v>14</v>
      </c>
      <c r="C120" s="57"/>
      <c r="D120" s="2" t="s">
        <v>17</v>
      </c>
      <c r="E120" s="3" t="s">
        <v>159</v>
      </c>
      <c r="F120" s="4">
        <v>3.53</v>
      </c>
      <c r="G120" s="4">
        <v>17697</v>
      </c>
      <c r="H120" s="5">
        <f t="shared" si="91"/>
        <v>62470.409999999996</v>
      </c>
      <c r="I120" s="4">
        <v>1</v>
      </c>
      <c r="J120" s="6">
        <f t="shared" si="111"/>
        <v>62470.409999999996</v>
      </c>
      <c r="K120" s="7">
        <v>2.34</v>
      </c>
      <c r="L120" s="6">
        <f t="shared" si="120"/>
        <v>146180.75939999998</v>
      </c>
      <c r="M120" s="6">
        <f>L120*25%</f>
        <v>36545.189849999995</v>
      </c>
      <c r="N120" s="6">
        <f>L120+M120</f>
        <v>182725.94924999998</v>
      </c>
      <c r="O120" s="6">
        <f t="shared" si="127"/>
        <v>18272.594924999998</v>
      </c>
      <c r="P120" s="5">
        <v>26546</v>
      </c>
      <c r="Q120" s="6"/>
      <c r="R120" s="6"/>
      <c r="S120" s="6">
        <f t="shared" si="90"/>
        <v>227544.54417499999</v>
      </c>
      <c r="T120" s="6"/>
    </row>
    <row r="121" spans="1:20">
      <c r="A121" s="1" t="s">
        <v>268</v>
      </c>
      <c r="B121" s="2" t="s">
        <v>14</v>
      </c>
      <c r="C121" s="57"/>
      <c r="D121" s="2" t="s">
        <v>17</v>
      </c>
      <c r="E121" s="3" t="s">
        <v>83</v>
      </c>
      <c r="F121" s="4">
        <v>3.53</v>
      </c>
      <c r="G121" s="4">
        <v>17697</v>
      </c>
      <c r="H121" s="5">
        <f t="shared" ref="H121" si="128">F121*G121</f>
        <v>62470.409999999996</v>
      </c>
      <c r="I121" s="4">
        <v>0.25</v>
      </c>
      <c r="J121" s="6">
        <f t="shared" ref="J121" si="129">H121*I121</f>
        <v>15617.602499999999</v>
      </c>
      <c r="K121" s="7">
        <v>2.34</v>
      </c>
      <c r="L121" s="6">
        <f t="shared" ref="L121" si="130">J121*K121</f>
        <v>36545.189849999995</v>
      </c>
      <c r="M121" s="6"/>
      <c r="N121" s="6"/>
      <c r="O121" s="6"/>
      <c r="P121" s="5"/>
      <c r="Q121" s="6"/>
      <c r="R121" s="6"/>
      <c r="S121" s="6">
        <f>L121</f>
        <v>36545.189849999995</v>
      </c>
      <c r="T121" s="6"/>
    </row>
    <row r="122" spans="1:20">
      <c r="A122" s="1" t="s">
        <v>72</v>
      </c>
      <c r="B122" s="2" t="s">
        <v>14</v>
      </c>
      <c r="C122" s="57"/>
      <c r="D122" s="2" t="s">
        <v>17</v>
      </c>
      <c r="E122" s="3" t="s">
        <v>160</v>
      </c>
      <c r="F122" s="4">
        <v>3.36</v>
      </c>
      <c r="G122" s="4">
        <v>17697</v>
      </c>
      <c r="H122" s="5">
        <f t="shared" ref="H122:H123" si="131">F122*G122</f>
        <v>59461.919999999998</v>
      </c>
      <c r="I122" s="4">
        <v>1</v>
      </c>
      <c r="J122" s="6">
        <f t="shared" ref="J122:J123" si="132">H122*I122</f>
        <v>59461.919999999998</v>
      </c>
      <c r="K122" s="7">
        <v>2.34</v>
      </c>
      <c r="L122" s="6">
        <f t="shared" ref="L122:L123" si="133">J122*K122</f>
        <v>139140.8928</v>
      </c>
      <c r="M122" s="6">
        <f>L122*25%</f>
        <v>34785.2232</v>
      </c>
      <c r="N122" s="6">
        <f>L122+M122</f>
        <v>173926.11600000001</v>
      </c>
      <c r="O122" s="6">
        <f t="shared" ref="O122:O123" si="134">N122*0.1</f>
        <v>17392.6116</v>
      </c>
      <c r="P122" s="5">
        <v>21236</v>
      </c>
      <c r="Q122" s="6"/>
      <c r="R122" s="6"/>
      <c r="S122" s="6">
        <f t="shared" ref="S122:S123" si="135">N122+O122+P122+Q122+R122</f>
        <v>212554.72760000001</v>
      </c>
      <c r="T122" s="6"/>
    </row>
    <row r="123" spans="1:20">
      <c r="A123" s="1" t="s">
        <v>72</v>
      </c>
      <c r="B123" s="2" t="s">
        <v>14</v>
      </c>
      <c r="C123" s="57"/>
      <c r="D123" s="2" t="s">
        <v>17</v>
      </c>
      <c r="E123" s="3" t="s">
        <v>161</v>
      </c>
      <c r="F123" s="4">
        <v>3.45</v>
      </c>
      <c r="G123" s="4">
        <v>17697</v>
      </c>
      <c r="H123" s="5">
        <f t="shared" si="131"/>
        <v>61054.65</v>
      </c>
      <c r="I123" s="4">
        <v>1</v>
      </c>
      <c r="J123" s="6">
        <f t="shared" si="132"/>
        <v>61054.65</v>
      </c>
      <c r="K123" s="7">
        <v>2.34</v>
      </c>
      <c r="L123" s="6">
        <f t="shared" si="133"/>
        <v>142867.88099999999</v>
      </c>
      <c r="M123" s="6">
        <f>L123*25%</f>
        <v>35716.970249999998</v>
      </c>
      <c r="N123" s="6">
        <f>L123+M123</f>
        <v>178584.85125000001</v>
      </c>
      <c r="O123" s="6">
        <f t="shared" si="134"/>
        <v>17858.485125000003</v>
      </c>
      <c r="P123" s="5">
        <v>21236</v>
      </c>
      <c r="Q123" s="6"/>
      <c r="R123" s="6"/>
      <c r="S123" s="6">
        <f t="shared" si="135"/>
        <v>217679.33637500001</v>
      </c>
      <c r="T123" s="6"/>
    </row>
    <row r="124" spans="1:20">
      <c r="A124" s="1" t="s">
        <v>269</v>
      </c>
      <c r="B124" s="2" t="s">
        <v>14</v>
      </c>
      <c r="C124" s="57"/>
      <c r="D124" s="2" t="s">
        <v>17</v>
      </c>
      <c r="E124" s="3" t="s">
        <v>162</v>
      </c>
      <c r="F124" s="4">
        <v>3.73</v>
      </c>
      <c r="G124" s="4">
        <v>17697</v>
      </c>
      <c r="H124" s="5">
        <f t="shared" si="91"/>
        <v>66009.81</v>
      </c>
      <c r="I124" s="4">
        <v>1</v>
      </c>
      <c r="J124" s="6">
        <f t="shared" si="111"/>
        <v>66009.81</v>
      </c>
      <c r="K124" s="7">
        <v>2.34</v>
      </c>
      <c r="L124" s="6">
        <f t="shared" ref="L124:L125" si="136">J124*K124</f>
        <v>154462.95539999998</v>
      </c>
      <c r="M124" s="6">
        <f>L124*25%</f>
        <v>38615.738849999994</v>
      </c>
      <c r="N124" s="6">
        <f>L124+M124</f>
        <v>193078.69424999997</v>
      </c>
      <c r="O124" s="6">
        <f t="shared" ref="O124" si="137">N124*0.1</f>
        <v>19307.869424999997</v>
      </c>
      <c r="P124" s="5">
        <v>26546</v>
      </c>
      <c r="Q124" s="6"/>
      <c r="R124" s="6"/>
      <c r="S124" s="6">
        <f t="shared" si="90"/>
        <v>238932.56367499998</v>
      </c>
      <c r="T124" s="6"/>
    </row>
    <row r="125" spans="1:20">
      <c r="A125" s="1" t="s">
        <v>269</v>
      </c>
      <c r="B125" s="2" t="s">
        <v>14</v>
      </c>
      <c r="C125" s="57"/>
      <c r="D125" s="2" t="s">
        <v>17</v>
      </c>
      <c r="E125" s="3" t="s">
        <v>162</v>
      </c>
      <c r="F125" s="4">
        <v>3.73</v>
      </c>
      <c r="G125" s="4">
        <v>17697</v>
      </c>
      <c r="H125" s="5">
        <f t="shared" si="91"/>
        <v>66009.81</v>
      </c>
      <c r="I125" s="4">
        <v>0.5</v>
      </c>
      <c r="J125" s="6">
        <f t="shared" si="111"/>
        <v>33004.904999999999</v>
      </c>
      <c r="K125" s="7">
        <v>2.34</v>
      </c>
      <c r="L125" s="6">
        <f t="shared" si="136"/>
        <v>77231.477699999989</v>
      </c>
      <c r="M125" s="6"/>
      <c r="N125" s="6"/>
      <c r="O125" s="6"/>
      <c r="P125" s="5"/>
      <c r="Q125" s="6"/>
      <c r="R125" s="6"/>
      <c r="S125" s="6">
        <f>L125</f>
        <v>77231.477699999989</v>
      </c>
      <c r="T125" s="6"/>
    </row>
    <row r="126" spans="1:20">
      <c r="A126" s="1" t="s">
        <v>270</v>
      </c>
      <c r="B126" s="2" t="s">
        <v>14</v>
      </c>
      <c r="C126" s="57"/>
      <c r="D126" s="2" t="s">
        <v>17</v>
      </c>
      <c r="E126" s="3" t="s">
        <v>163</v>
      </c>
      <c r="F126" s="4">
        <v>3.36</v>
      </c>
      <c r="G126" s="4">
        <v>17697</v>
      </c>
      <c r="H126" s="5">
        <f t="shared" si="91"/>
        <v>59461.919999999998</v>
      </c>
      <c r="I126" s="4">
        <v>0.5</v>
      </c>
      <c r="J126" s="6">
        <f t="shared" si="111"/>
        <v>29730.959999999999</v>
      </c>
      <c r="K126" s="7">
        <v>2.34</v>
      </c>
      <c r="L126" s="6">
        <f t="shared" ref="L126:L129" si="138">J126*K126</f>
        <v>69570.446400000001</v>
      </c>
      <c r="M126" s="6">
        <f>L126*25%</f>
        <v>17392.6116</v>
      </c>
      <c r="N126" s="6">
        <f>L126+M126</f>
        <v>86963.058000000005</v>
      </c>
      <c r="O126" s="6">
        <f t="shared" ref="O126" si="139">N126*0.1</f>
        <v>8696.3058000000001</v>
      </c>
      <c r="P126" s="5"/>
      <c r="Q126" s="6"/>
      <c r="R126" s="6"/>
      <c r="S126" s="6">
        <f t="shared" si="90"/>
        <v>95659.363800000006</v>
      </c>
      <c r="T126" s="6"/>
    </row>
    <row r="127" spans="1:20">
      <c r="A127" s="1" t="s">
        <v>268</v>
      </c>
      <c r="B127" s="2" t="s">
        <v>14</v>
      </c>
      <c r="C127" s="57"/>
      <c r="D127" s="2" t="s">
        <v>17</v>
      </c>
      <c r="E127" s="3" t="s">
        <v>163</v>
      </c>
      <c r="F127" s="4">
        <v>3.36</v>
      </c>
      <c r="G127" s="4">
        <v>17697</v>
      </c>
      <c r="H127" s="5">
        <f t="shared" ref="H127" si="140">F127*G127</f>
        <v>59461.919999999998</v>
      </c>
      <c r="I127" s="4">
        <v>0.5</v>
      </c>
      <c r="J127" s="6">
        <f t="shared" ref="J127" si="141">H127*I127</f>
        <v>29730.959999999999</v>
      </c>
      <c r="K127" s="7">
        <v>2.34</v>
      </c>
      <c r="L127" s="6">
        <f t="shared" ref="L127" si="142">J127*K127</f>
        <v>69570.446400000001</v>
      </c>
      <c r="M127" s="6">
        <f>L127*25%</f>
        <v>17392.6116</v>
      </c>
      <c r="N127" s="6">
        <f>L127+M127</f>
        <v>86963.058000000005</v>
      </c>
      <c r="O127" s="6">
        <f t="shared" ref="O127" si="143">N127*0.1</f>
        <v>8696.3058000000001</v>
      </c>
      <c r="P127" s="5">
        <v>6636</v>
      </c>
      <c r="Q127" s="6"/>
      <c r="R127" s="6"/>
      <c r="S127" s="6">
        <f t="shared" ref="S127" si="144">N127+O127+P127+Q127+R127</f>
        <v>102295.36380000001</v>
      </c>
      <c r="T127" s="6"/>
    </row>
    <row r="128" spans="1:20">
      <c r="A128" s="79" t="s">
        <v>271</v>
      </c>
      <c r="B128" s="80" t="s">
        <v>14</v>
      </c>
      <c r="C128" s="80"/>
      <c r="D128" s="80" t="s">
        <v>17</v>
      </c>
      <c r="E128" s="13" t="s">
        <v>165</v>
      </c>
      <c r="F128" s="4">
        <v>3.73</v>
      </c>
      <c r="G128" s="4">
        <v>17697</v>
      </c>
      <c r="H128" s="5">
        <f t="shared" si="91"/>
        <v>66009.81</v>
      </c>
      <c r="I128" s="4">
        <v>1</v>
      </c>
      <c r="J128" s="6">
        <f t="shared" si="111"/>
        <v>66009.81</v>
      </c>
      <c r="K128" s="7">
        <v>2.34</v>
      </c>
      <c r="L128" s="6">
        <f t="shared" si="138"/>
        <v>154462.95539999998</v>
      </c>
      <c r="M128" s="6">
        <f t="shared" ref="M128:M145" si="145">L128*25%</f>
        <v>38615.738849999994</v>
      </c>
      <c r="N128" s="6">
        <f t="shared" ref="N128" si="146">L128+M128</f>
        <v>193078.69424999997</v>
      </c>
      <c r="O128" s="6">
        <f t="shared" ref="O128" si="147">N128*0.1</f>
        <v>19307.869424999997</v>
      </c>
      <c r="P128" s="5">
        <v>13273</v>
      </c>
      <c r="Q128" s="6"/>
      <c r="R128" s="6"/>
      <c r="S128" s="6">
        <f t="shared" si="90"/>
        <v>225659.56367499998</v>
      </c>
      <c r="T128" s="6"/>
    </row>
    <row r="129" spans="1:20">
      <c r="A129" s="79" t="s">
        <v>272</v>
      </c>
      <c r="B129" s="80" t="s">
        <v>14</v>
      </c>
      <c r="C129" s="80"/>
      <c r="D129" s="80" t="s">
        <v>17</v>
      </c>
      <c r="E129" s="13" t="s">
        <v>165</v>
      </c>
      <c r="F129" s="4">
        <v>3.73</v>
      </c>
      <c r="G129" s="4">
        <v>17697</v>
      </c>
      <c r="H129" s="5">
        <f t="shared" si="91"/>
        <v>66009.81</v>
      </c>
      <c r="I129" s="4">
        <v>0.25</v>
      </c>
      <c r="J129" s="6">
        <f t="shared" si="111"/>
        <v>16502.452499999999</v>
      </c>
      <c r="K129" s="7">
        <v>2.34</v>
      </c>
      <c r="L129" s="6">
        <f t="shared" si="138"/>
        <v>38615.738849999994</v>
      </c>
      <c r="M129" s="6"/>
      <c r="N129" s="6"/>
      <c r="O129" s="6"/>
      <c r="P129" s="5"/>
      <c r="Q129" s="6"/>
      <c r="R129" s="6"/>
      <c r="S129" s="6">
        <f>L129</f>
        <v>38615.738849999994</v>
      </c>
      <c r="T129" s="6"/>
    </row>
    <row r="130" spans="1:20">
      <c r="A130" s="1" t="s">
        <v>273</v>
      </c>
      <c r="B130" s="2" t="s">
        <v>14</v>
      </c>
      <c r="C130" s="57"/>
      <c r="D130" s="2" t="s">
        <v>17</v>
      </c>
      <c r="E130" s="3" t="s">
        <v>166</v>
      </c>
      <c r="F130" s="4">
        <v>3.69</v>
      </c>
      <c r="G130" s="4">
        <v>17697</v>
      </c>
      <c r="H130" s="5">
        <f t="shared" ref="H130" si="148">F130*G130</f>
        <v>65301.93</v>
      </c>
      <c r="I130" s="4">
        <v>0.75</v>
      </c>
      <c r="J130" s="6">
        <f t="shared" ref="J130" si="149">H130*I130</f>
        <v>48976.447500000002</v>
      </c>
      <c r="K130" s="7">
        <v>2.34</v>
      </c>
      <c r="L130" s="6">
        <f t="shared" ref="L130:L136" si="150">J130*K130</f>
        <v>114604.88715</v>
      </c>
      <c r="M130" s="6">
        <f t="shared" ref="M130" si="151">L130*25%</f>
        <v>28651.221787499999</v>
      </c>
      <c r="N130" s="6">
        <f t="shared" ref="N130" si="152">L130+M130</f>
        <v>143256.10893749999</v>
      </c>
      <c r="O130" s="6">
        <f t="shared" ref="O130" si="153">N130*0.1</f>
        <v>14325.610893749999</v>
      </c>
      <c r="P130" s="5">
        <v>19910</v>
      </c>
      <c r="Q130" s="6"/>
      <c r="R130" s="6"/>
      <c r="S130" s="6">
        <f>N130+O130+P130</f>
        <v>177491.71983125</v>
      </c>
      <c r="T130" s="6"/>
    </row>
    <row r="131" spans="1:20">
      <c r="A131" s="1" t="s">
        <v>239</v>
      </c>
      <c r="B131" s="2" t="s">
        <v>14</v>
      </c>
      <c r="C131" s="57" t="s">
        <v>9</v>
      </c>
      <c r="D131" s="2" t="s">
        <v>18</v>
      </c>
      <c r="E131" s="3" t="s">
        <v>167</v>
      </c>
      <c r="F131" s="7">
        <v>4.4000000000000004</v>
      </c>
      <c r="G131" s="4">
        <v>17697</v>
      </c>
      <c r="H131" s="5">
        <f t="shared" si="91"/>
        <v>77866.8</v>
      </c>
      <c r="I131" s="4">
        <v>1</v>
      </c>
      <c r="J131" s="6">
        <f t="shared" si="111"/>
        <v>77866.8</v>
      </c>
      <c r="K131" s="7">
        <v>2.34</v>
      </c>
      <c r="L131" s="6">
        <f t="shared" si="150"/>
        <v>182208.31200000001</v>
      </c>
      <c r="M131" s="6">
        <f t="shared" si="145"/>
        <v>45552.078000000001</v>
      </c>
      <c r="N131" s="6">
        <f t="shared" ref="N131" si="154">L131+M131</f>
        <v>227760.39</v>
      </c>
      <c r="O131" s="6">
        <f t="shared" ref="O131" si="155">N131*0.1</f>
        <v>22776.039000000004</v>
      </c>
      <c r="P131" s="5">
        <v>26546</v>
      </c>
      <c r="Q131" s="6"/>
      <c r="R131" s="6"/>
      <c r="S131" s="6">
        <f t="shared" si="90"/>
        <v>277082.429</v>
      </c>
      <c r="T131" s="6"/>
    </row>
    <row r="132" spans="1:20">
      <c r="A132" s="1" t="s">
        <v>261</v>
      </c>
      <c r="B132" s="2" t="s">
        <v>14</v>
      </c>
      <c r="C132" s="57" t="s">
        <v>9</v>
      </c>
      <c r="D132" s="2" t="s">
        <v>18</v>
      </c>
      <c r="E132" s="3" t="s">
        <v>167</v>
      </c>
      <c r="F132" s="7">
        <v>4.4000000000000004</v>
      </c>
      <c r="G132" s="4">
        <v>17697</v>
      </c>
      <c r="H132" s="5">
        <f t="shared" si="91"/>
        <v>77866.8</v>
      </c>
      <c r="I132" s="4">
        <v>0.25</v>
      </c>
      <c r="J132" s="6">
        <f t="shared" si="111"/>
        <v>19466.7</v>
      </c>
      <c r="K132" s="7">
        <v>2.34</v>
      </c>
      <c r="L132" s="6">
        <f t="shared" si="150"/>
        <v>45552.078000000001</v>
      </c>
      <c r="M132" s="6"/>
      <c r="N132" s="6"/>
      <c r="O132" s="6"/>
      <c r="P132" s="5"/>
      <c r="Q132" s="6"/>
      <c r="R132" s="6"/>
      <c r="S132" s="6">
        <f>L132</f>
        <v>45552.078000000001</v>
      </c>
      <c r="T132" s="6"/>
    </row>
    <row r="133" spans="1:20" ht="15" customHeight="1">
      <c r="A133" s="1" t="s">
        <v>274</v>
      </c>
      <c r="B133" s="2" t="s">
        <v>14</v>
      </c>
      <c r="C133" s="57"/>
      <c r="D133" s="2" t="s">
        <v>17</v>
      </c>
      <c r="E133" s="3" t="s">
        <v>168</v>
      </c>
      <c r="F133" s="4">
        <v>3.73</v>
      </c>
      <c r="G133" s="4">
        <v>17697</v>
      </c>
      <c r="H133" s="5">
        <f t="shared" si="91"/>
        <v>66009.81</v>
      </c>
      <c r="I133" s="4">
        <v>0.75</v>
      </c>
      <c r="J133" s="6">
        <f t="shared" si="111"/>
        <v>49507.357499999998</v>
      </c>
      <c r="K133" s="7">
        <v>2.34</v>
      </c>
      <c r="L133" s="6">
        <f t="shared" si="150"/>
        <v>115847.21654999998</v>
      </c>
      <c r="M133" s="6">
        <f t="shared" si="145"/>
        <v>28961.804137499996</v>
      </c>
      <c r="N133" s="6">
        <f t="shared" ref="N133:N135" si="156">L133+M133</f>
        <v>144809.02068749999</v>
      </c>
      <c r="O133" s="6">
        <f t="shared" ref="O133:O135" si="157">N133*0.1</f>
        <v>14480.90206875</v>
      </c>
      <c r="P133" s="5">
        <v>19909</v>
      </c>
      <c r="Q133" s="6"/>
      <c r="R133" s="6"/>
      <c r="S133" s="6">
        <f t="shared" si="90"/>
        <v>179198.92275624999</v>
      </c>
      <c r="T133" s="6"/>
    </row>
    <row r="134" spans="1:20">
      <c r="A134" s="1" t="s">
        <v>268</v>
      </c>
      <c r="B134" s="2" t="s">
        <v>14</v>
      </c>
      <c r="C134" s="57"/>
      <c r="D134" s="2" t="s">
        <v>17</v>
      </c>
      <c r="E134" s="3" t="s">
        <v>168</v>
      </c>
      <c r="F134" s="4">
        <v>3.73</v>
      </c>
      <c r="G134" s="4">
        <v>17697</v>
      </c>
      <c r="H134" s="5">
        <f t="shared" si="91"/>
        <v>66009.81</v>
      </c>
      <c r="I134" s="4">
        <v>0.25</v>
      </c>
      <c r="J134" s="6">
        <f t="shared" si="111"/>
        <v>16502.452499999999</v>
      </c>
      <c r="K134" s="7">
        <v>2.34</v>
      </c>
      <c r="L134" s="6">
        <f t="shared" si="150"/>
        <v>38615.738849999994</v>
      </c>
      <c r="M134" s="6">
        <f t="shared" si="145"/>
        <v>9653.9347124999986</v>
      </c>
      <c r="N134" s="6">
        <f t="shared" si="156"/>
        <v>48269.673562499993</v>
      </c>
      <c r="O134" s="6">
        <f t="shared" si="157"/>
        <v>4826.9673562499993</v>
      </c>
      <c r="P134" s="5"/>
      <c r="Q134" s="6"/>
      <c r="R134" s="6"/>
      <c r="S134" s="6">
        <f t="shared" si="90"/>
        <v>53096.640918749996</v>
      </c>
      <c r="T134" s="6"/>
    </row>
    <row r="135" spans="1:20">
      <c r="A135" s="1" t="s">
        <v>240</v>
      </c>
      <c r="B135" s="2" t="s">
        <v>14</v>
      </c>
      <c r="C135" s="57">
        <v>1</v>
      </c>
      <c r="D135" s="2" t="s">
        <v>15</v>
      </c>
      <c r="E135" s="3" t="s">
        <v>169</v>
      </c>
      <c r="F135" s="4">
        <v>4.0599999999999996</v>
      </c>
      <c r="G135" s="4">
        <v>17697</v>
      </c>
      <c r="H135" s="5">
        <f t="shared" si="91"/>
        <v>71849.819999999992</v>
      </c>
      <c r="I135" s="4">
        <v>1</v>
      </c>
      <c r="J135" s="6">
        <f t="shared" si="111"/>
        <v>71849.819999999992</v>
      </c>
      <c r="K135" s="7">
        <v>2.34</v>
      </c>
      <c r="L135" s="6">
        <f t="shared" si="150"/>
        <v>168128.57879999996</v>
      </c>
      <c r="M135" s="6">
        <f t="shared" si="145"/>
        <v>42032.14469999999</v>
      </c>
      <c r="N135" s="6">
        <f t="shared" si="156"/>
        <v>210160.72349999996</v>
      </c>
      <c r="O135" s="6">
        <f t="shared" si="157"/>
        <v>21016.072349999999</v>
      </c>
      <c r="P135" s="5"/>
      <c r="Q135" s="6"/>
      <c r="R135" s="6"/>
      <c r="S135" s="6">
        <f t="shared" si="90"/>
        <v>231176.79584999997</v>
      </c>
      <c r="T135" s="6"/>
    </row>
    <row r="136" spans="1:20">
      <c r="A136" s="1" t="s">
        <v>275</v>
      </c>
      <c r="B136" s="2" t="s">
        <v>14</v>
      </c>
      <c r="C136" s="57"/>
      <c r="D136" s="2" t="s">
        <v>17</v>
      </c>
      <c r="E136" s="3" t="s">
        <v>170</v>
      </c>
      <c r="F136" s="4">
        <v>3.73</v>
      </c>
      <c r="G136" s="4">
        <v>17697</v>
      </c>
      <c r="H136" s="5">
        <f t="shared" si="91"/>
        <v>66009.81</v>
      </c>
      <c r="I136" s="4">
        <v>1</v>
      </c>
      <c r="J136" s="6">
        <f t="shared" si="111"/>
        <v>66009.81</v>
      </c>
      <c r="K136" s="7">
        <v>2.34</v>
      </c>
      <c r="L136" s="6">
        <f t="shared" si="150"/>
        <v>154462.95539999998</v>
      </c>
      <c r="M136" s="6">
        <f t="shared" si="145"/>
        <v>38615.738849999994</v>
      </c>
      <c r="N136" s="6">
        <f t="shared" ref="N136" si="158">L136+M136</f>
        <v>193078.69424999997</v>
      </c>
      <c r="O136" s="6">
        <f t="shared" ref="O136" si="159">N136*0.1</f>
        <v>19307.869424999997</v>
      </c>
      <c r="P136" s="5">
        <v>8849</v>
      </c>
      <c r="Q136" s="6"/>
      <c r="R136" s="6"/>
      <c r="S136" s="6">
        <f t="shared" si="90"/>
        <v>221235.56367499998</v>
      </c>
      <c r="T136" s="6"/>
    </row>
    <row r="137" spans="1:20">
      <c r="A137" s="1" t="s">
        <v>276</v>
      </c>
      <c r="B137" s="2" t="s">
        <v>14</v>
      </c>
      <c r="C137" s="57"/>
      <c r="D137" s="2" t="s">
        <v>17</v>
      </c>
      <c r="E137" s="3" t="s">
        <v>141</v>
      </c>
      <c r="F137" s="4">
        <v>3.53</v>
      </c>
      <c r="G137" s="4">
        <v>17697</v>
      </c>
      <c r="H137" s="5">
        <f t="shared" si="91"/>
        <v>62470.409999999996</v>
      </c>
      <c r="I137" s="4">
        <v>0.75</v>
      </c>
      <c r="J137" s="6">
        <f t="shared" si="111"/>
        <v>46852.807499999995</v>
      </c>
      <c r="K137" s="7">
        <v>2.34</v>
      </c>
      <c r="L137" s="6">
        <f t="shared" ref="L137" si="160">J137*K137</f>
        <v>109635.56954999999</v>
      </c>
      <c r="M137" s="6">
        <f t="shared" ref="M137" si="161">L137*25%</f>
        <v>27408.892387499996</v>
      </c>
      <c r="N137" s="6">
        <f t="shared" ref="N137" si="162">L137+M137</f>
        <v>137044.46193749999</v>
      </c>
      <c r="O137" s="6">
        <f t="shared" ref="O137" si="163">N137*0.1</f>
        <v>13704.44619375</v>
      </c>
      <c r="P137" s="5">
        <v>19910</v>
      </c>
      <c r="Q137" s="6"/>
      <c r="R137" s="6"/>
      <c r="S137" s="6">
        <f t="shared" si="90"/>
        <v>170658.90813124998</v>
      </c>
      <c r="T137" s="6"/>
    </row>
    <row r="138" spans="1:20">
      <c r="A138" s="1" t="s">
        <v>247</v>
      </c>
      <c r="B138" s="2" t="s">
        <v>14</v>
      </c>
      <c r="C138" s="57"/>
      <c r="D138" s="2" t="s">
        <v>17</v>
      </c>
      <c r="E138" s="3" t="s">
        <v>171</v>
      </c>
      <c r="F138" s="4">
        <v>3.73</v>
      </c>
      <c r="G138" s="4">
        <v>17697</v>
      </c>
      <c r="H138" s="5">
        <f t="shared" si="91"/>
        <v>66009.81</v>
      </c>
      <c r="I138" s="4">
        <v>1</v>
      </c>
      <c r="J138" s="6">
        <f t="shared" si="111"/>
        <v>66009.81</v>
      </c>
      <c r="K138" s="7">
        <v>2.34</v>
      </c>
      <c r="L138" s="6">
        <f t="shared" ref="L138:L146" si="164">J138*K138</f>
        <v>154462.95539999998</v>
      </c>
      <c r="M138" s="6">
        <f t="shared" si="145"/>
        <v>38615.738849999994</v>
      </c>
      <c r="N138" s="6">
        <f t="shared" ref="N138:N145" si="165">L138+M138</f>
        <v>193078.69424999997</v>
      </c>
      <c r="O138" s="6">
        <f t="shared" ref="O138:O145" si="166">N138*0.1</f>
        <v>19307.869424999997</v>
      </c>
      <c r="P138" s="5">
        <v>26456</v>
      </c>
      <c r="Q138" s="6"/>
      <c r="R138" s="6"/>
      <c r="S138" s="6">
        <f t="shared" si="90"/>
        <v>238842.56367499998</v>
      </c>
      <c r="T138" s="6"/>
    </row>
    <row r="139" spans="1:20">
      <c r="A139" s="1" t="s">
        <v>277</v>
      </c>
      <c r="B139" s="2" t="s">
        <v>14</v>
      </c>
      <c r="C139" s="57"/>
      <c r="D139" s="2" t="s">
        <v>17</v>
      </c>
      <c r="E139" s="3" t="s">
        <v>172</v>
      </c>
      <c r="F139" s="4">
        <v>3.73</v>
      </c>
      <c r="G139" s="4">
        <v>17697</v>
      </c>
      <c r="H139" s="5">
        <f t="shared" si="91"/>
        <v>66009.81</v>
      </c>
      <c r="I139" s="4">
        <v>0.5</v>
      </c>
      <c r="J139" s="6">
        <f t="shared" si="111"/>
        <v>33004.904999999999</v>
      </c>
      <c r="K139" s="7">
        <v>2.34</v>
      </c>
      <c r="L139" s="6">
        <f t="shared" si="164"/>
        <v>77231.477699999989</v>
      </c>
      <c r="M139" s="6">
        <f t="shared" si="145"/>
        <v>19307.869424999997</v>
      </c>
      <c r="N139" s="6">
        <f t="shared" si="165"/>
        <v>96539.347124999986</v>
      </c>
      <c r="O139" s="6">
        <f t="shared" si="166"/>
        <v>9653.9347124999986</v>
      </c>
      <c r="P139" s="5">
        <v>13273</v>
      </c>
      <c r="Q139" s="6"/>
      <c r="R139" s="6"/>
      <c r="S139" s="6">
        <f t="shared" si="90"/>
        <v>119466.28183749999</v>
      </c>
      <c r="T139" s="6"/>
    </row>
    <row r="140" spans="1:20">
      <c r="A140" s="1" t="s">
        <v>278</v>
      </c>
      <c r="B140" s="2" t="s">
        <v>14</v>
      </c>
      <c r="C140" s="57"/>
      <c r="D140" s="2" t="s">
        <v>17</v>
      </c>
      <c r="E140" s="3" t="s">
        <v>172</v>
      </c>
      <c r="F140" s="4">
        <v>3.73</v>
      </c>
      <c r="G140" s="4">
        <v>17697</v>
      </c>
      <c r="H140" s="5">
        <f t="shared" si="91"/>
        <v>66009.81</v>
      </c>
      <c r="I140" s="4">
        <v>0.25</v>
      </c>
      <c r="J140" s="6">
        <f t="shared" si="111"/>
        <v>16502.452499999999</v>
      </c>
      <c r="K140" s="7">
        <v>2.34</v>
      </c>
      <c r="L140" s="6">
        <f t="shared" si="164"/>
        <v>38615.738849999994</v>
      </c>
      <c r="M140" s="6">
        <f t="shared" si="145"/>
        <v>9653.9347124999986</v>
      </c>
      <c r="N140" s="6">
        <f t="shared" si="165"/>
        <v>48269.673562499993</v>
      </c>
      <c r="O140" s="6">
        <f t="shared" si="166"/>
        <v>4826.9673562499993</v>
      </c>
      <c r="P140" s="5"/>
      <c r="Q140" s="6"/>
      <c r="R140" s="6"/>
      <c r="S140" s="6">
        <f t="shared" si="90"/>
        <v>53096.640918749996</v>
      </c>
      <c r="T140" s="6"/>
    </row>
    <row r="141" spans="1:20">
      <c r="A141" s="1" t="s">
        <v>279</v>
      </c>
      <c r="B141" s="2" t="s">
        <v>14</v>
      </c>
      <c r="C141" s="57"/>
      <c r="D141" s="2" t="s">
        <v>17</v>
      </c>
      <c r="E141" s="3" t="s">
        <v>173</v>
      </c>
      <c r="F141" s="4">
        <v>3.53</v>
      </c>
      <c r="G141" s="4">
        <v>17697</v>
      </c>
      <c r="H141" s="5">
        <f t="shared" si="91"/>
        <v>62470.409999999996</v>
      </c>
      <c r="I141" s="4">
        <v>1</v>
      </c>
      <c r="J141" s="6">
        <f t="shared" si="111"/>
        <v>62470.409999999996</v>
      </c>
      <c r="K141" s="7">
        <v>2.34</v>
      </c>
      <c r="L141" s="6">
        <f t="shared" si="164"/>
        <v>146180.75939999998</v>
      </c>
      <c r="M141" s="6">
        <f t="shared" si="145"/>
        <v>36545.189849999995</v>
      </c>
      <c r="N141" s="6">
        <f t="shared" si="165"/>
        <v>182725.94924999998</v>
      </c>
      <c r="O141" s="6">
        <f t="shared" si="166"/>
        <v>18272.594924999998</v>
      </c>
      <c r="P141" s="5">
        <v>26546</v>
      </c>
      <c r="Q141" s="6"/>
      <c r="R141" s="6"/>
      <c r="S141" s="6">
        <f t="shared" si="90"/>
        <v>227544.54417499999</v>
      </c>
      <c r="T141" s="6"/>
    </row>
    <row r="142" spans="1:20">
      <c r="A142" s="1" t="s">
        <v>268</v>
      </c>
      <c r="B142" s="2" t="s">
        <v>14</v>
      </c>
      <c r="C142" s="57"/>
      <c r="D142" s="2" t="s">
        <v>17</v>
      </c>
      <c r="E142" s="3" t="s">
        <v>173</v>
      </c>
      <c r="F142" s="4">
        <v>3.53</v>
      </c>
      <c r="G142" s="4">
        <v>17697</v>
      </c>
      <c r="H142" s="5">
        <f t="shared" si="91"/>
        <v>62470.409999999996</v>
      </c>
      <c r="I142" s="4">
        <v>0.5</v>
      </c>
      <c r="J142" s="6">
        <f t="shared" si="111"/>
        <v>31235.204999999998</v>
      </c>
      <c r="K142" s="7">
        <v>2.34</v>
      </c>
      <c r="L142" s="6">
        <f t="shared" si="164"/>
        <v>73090.37969999999</v>
      </c>
      <c r="M142" s="6">
        <f t="shared" si="145"/>
        <v>18272.594924999998</v>
      </c>
      <c r="N142" s="6">
        <f t="shared" si="165"/>
        <v>91362.974624999988</v>
      </c>
      <c r="O142" s="6">
        <f t="shared" si="166"/>
        <v>9136.2974624999988</v>
      </c>
      <c r="P142" s="5"/>
      <c r="Q142" s="6"/>
      <c r="R142" s="6"/>
      <c r="S142" s="6">
        <f t="shared" si="90"/>
        <v>100499.27208749999</v>
      </c>
      <c r="T142" s="6"/>
    </row>
    <row r="143" spans="1:20">
      <c r="A143" s="1" t="s">
        <v>280</v>
      </c>
      <c r="B143" s="2" t="s">
        <v>14</v>
      </c>
      <c r="C143" s="57"/>
      <c r="D143" s="2" t="s">
        <v>17</v>
      </c>
      <c r="E143" s="3" t="s">
        <v>174</v>
      </c>
      <c r="F143" s="4">
        <v>3.65</v>
      </c>
      <c r="G143" s="4">
        <v>17697</v>
      </c>
      <c r="H143" s="5">
        <f t="shared" si="91"/>
        <v>64594.049999999996</v>
      </c>
      <c r="I143" s="4">
        <v>1</v>
      </c>
      <c r="J143" s="6">
        <f>H143*I143</f>
        <v>64594.049999999996</v>
      </c>
      <c r="K143" s="7">
        <v>2.34</v>
      </c>
      <c r="L143" s="6">
        <f t="shared" si="164"/>
        <v>151150.07699999999</v>
      </c>
      <c r="M143" s="6">
        <f t="shared" si="145"/>
        <v>37787.519249999998</v>
      </c>
      <c r="N143" s="6">
        <f t="shared" si="165"/>
        <v>188937.59625</v>
      </c>
      <c r="O143" s="6">
        <f t="shared" si="166"/>
        <v>18893.759625000002</v>
      </c>
      <c r="P143" s="5">
        <v>26546</v>
      </c>
      <c r="Q143" s="6"/>
      <c r="R143" s="6"/>
      <c r="S143" s="6">
        <f t="shared" si="90"/>
        <v>234377.35587500001</v>
      </c>
      <c r="T143" s="6"/>
    </row>
    <row r="144" spans="1:20">
      <c r="A144" s="1" t="s">
        <v>277</v>
      </c>
      <c r="B144" s="2" t="s">
        <v>14</v>
      </c>
      <c r="C144" s="57"/>
      <c r="D144" s="2" t="s">
        <v>17</v>
      </c>
      <c r="E144" s="3" t="s">
        <v>175</v>
      </c>
      <c r="F144" s="4">
        <v>3.73</v>
      </c>
      <c r="G144" s="4">
        <v>17697</v>
      </c>
      <c r="H144" s="5">
        <f t="shared" ref="H144:H157" si="167">F144*G144</f>
        <v>66009.81</v>
      </c>
      <c r="I144" s="4">
        <v>0.5</v>
      </c>
      <c r="J144" s="6">
        <f t="shared" ref="J144:J157" si="168">H144*I144</f>
        <v>33004.904999999999</v>
      </c>
      <c r="K144" s="7">
        <v>2.34</v>
      </c>
      <c r="L144" s="6">
        <f t="shared" si="164"/>
        <v>77231.477699999989</v>
      </c>
      <c r="M144" s="6">
        <f t="shared" si="145"/>
        <v>19307.869424999997</v>
      </c>
      <c r="N144" s="6">
        <f t="shared" si="165"/>
        <v>96539.347124999986</v>
      </c>
      <c r="O144" s="6">
        <f t="shared" si="166"/>
        <v>9653.9347124999986</v>
      </c>
      <c r="P144" s="5">
        <v>13273</v>
      </c>
      <c r="Q144" s="6"/>
      <c r="R144" s="6"/>
      <c r="S144" s="6">
        <f t="shared" si="90"/>
        <v>119466.28183749999</v>
      </c>
      <c r="T144" s="6"/>
    </row>
    <row r="145" spans="1:20">
      <c r="A145" s="1" t="s">
        <v>277</v>
      </c>
      <c r="B145" s="2" t="s">
        <v>14</v>
      </c>
      <c r="C145" s="57"/>
      <c r="D145" s="2" t="s">
        <v>17</v>
      </c>
      <c r="E145" s="3" t="s">
        <v>175</v>
      </c>
      <c r="F145" s="4">
        <v>3.73</v>
      </c>
      <c r="G145" s="4">
        <v>17697</v>
      </c>
      <c r="H145" s="5">
        <f t="shared" si="167"/>
        <v>66009.81</v>
      </c>
      <c r="I145" s="4">
        <v>0.25</v>
      </c>
      <c r="J145" s="6">
        <f t="shared" si="168"/>
        <v>16502.452499999999</v>
      </c>
      <c r="K145" s="7">
        <v>2.34</v>
      </c>
      <c r="L145" s="6">
        <f t="shared" si="164"/>
        <v>38615.738849999994</v>
      </c>
      <c r="M145" s="6">
        <f t="shared" si="145"/>
        <v>9653.9347124999986</v>
      </c>
      <c r="N145" s="6">
        <f t="shared" si="165"/>
        <v>48269.673562499993</v>
      </c>
      <c r="O145" s="6">
        <f t="shared" si="166"/>
        <v>4826.9673562499993</v>
      </c>
      <c r="P145" s="5"/>
      <c r="Q145" s="6"/>
      <c r="R145" s="6"/>
      <c r="S145" s="6">
        <f t="shared" si="90"/>
        <v>53096.640918749996</v>
      </c>
      <c r="T145" s="6"/>
    </row>
    <row r="146" spans="1:20">
      <c r="A146" s="10" t="s">
        <v>281</v>
      </c>
      <c r="B146" s="2" t="s">
        <v>14</v>
      </c>
      <c r="C146" s="57">
        <v>2</v>
      </c>
      <c r="D146" s="2" t="s">
        <v>16</v>
      </c>
      <c r="E146" s="13" t="s">
        <v>176</v>
      </c>
      <c r="F146" s="4">
        <v>4.16</v>
      </c>
      <c r="G146" s="4">
        <v>17697</v>
      </c>
      <c r="H146" s="5">
        <f t="shared" si="167"/>
        <v>73619.520000000004</v>
      </c>
      <c r="I146" s="4">
        <v>1</v>
      </c>
      <c r="J146" s="6">
        <f t="shared" si="168"/>
        <v>73619.520000000004</v>
      </c>
      <c r="K146" s="7">
        <v>2.34</v>
      </c>
      <c r="L146" s="6">
        <f t="shared" si="164"/>
        <v>172269.67679999999</v>
      </c>
      <c r="M146" s="6">
        <f t="shared" ref="M146:M149" si="169">L146*25%</f>
        <v>43067.419199999997</v>
      </c>
      <c r="N146" s="6">
        <f t="shared" ref="N146" si="170">L146+M146</f>
        <v>215337.09599999999</v>
      </c>
      <c r="O146" s="6">
        <f t="shared" ref="O146" si="171">N146*0.1</f>
        <v>21533.709600000002</v>
      </c>
      <c r="P146" s="5"/>
      <c r="Q146" s="6"/>
      <c r="R146" s="6"/>
      <c r="S146" s="6">
        <f t="shared" si="90"/>
        <v>236870.80559999999</v>
      </c>
      <c r="T146" s="6"/>
    </row>
    <row r="147" spans="1:20">
      <c r="A147" s="1" t="s">
        <v>282</v>
      </c>
      <c r="B147" s="2" t="s">
        <v>14</v>
      </c>
      <c r="C147" s="57">
        <v>1</v>
      </c>
      <c r="D147" s="2" t="s">
        <v>15</v>
      </c>
      <c r="E147" s="3" t="s">
        <v>177</v>
      </c>
      <c r="F147" s="4">
        <v>4.41</v>
      </c>
      <c r="G147" s="4">
        <v>17697</v>
      </c>
      <c r="H147" s="5">
        <f t="shared" si="167"/>
        <v>78043.77</v>
      </c>
      <c r="I147" s="4">
        <v>1</v>
      </c>
      <c r="J147" s="6">
        <f t="shared" si="168"/>
        <v>78043.77</v>
      </c>
      <c r="K147" s="7">
        <v>2.34</v>
      </c>
      <c r="L147" s="6">
        <f t="shared" ref="L147" si="172">J147*K147</f>
        <v>182622.42180000001</v>
      </c>
      <c r="M147" s="6">
        <f t="shared" si="169"/>
        <v>45655.605450000003</v>
      </c>
      <c r="N147" s="6">
        <f t="shared" ref="N147" si="173">L147+M147</f>
        <v>228278.02725000001</v>
      </c>
      <c r="O147" s="6">
        <f t="shared" ref="O147" si="174">N147*0.1</f>
        <v>22827.802725000001</v>
      </c>
      <c r="P147" s="5">
        <v>26546</v>
      </c>
      <c r="Q147" s="6"/>
      <c r="R147" s="6"/>
      <c r="S147" s="6">
        <f t="shared" si="90"/>
        <v>277651.829975</v>
      </c>
      <c r="T147" s="6"/>
    </row>
    <row r="148" spans="1:20">
      <c r="A148" s="1" t="s">
        <v>283</v>
      </c>
      <c r="B148" s="2" t="s">
        <v>14</v>
      </c>
      <c r="C148" s="57">
        <v>1</v>
      </c>
      <c r="D148" s="2" t="s">
        <v>15</v>
      </c>
      <c r="E148" s="3" t="s">
        <v>177</v>
      </c>
      <c r="F148" s="4">
        <v>4.41</v>
      </c>
      <c r="G148" s="4">
        <v>17697</v>
      </c>
      <c r="H148" s="5">
        <f t="shared" ref="H148" si="175">F148*G148</f>
        <v>78043.77</v>
      </c>
      <c r="I148" s="4">
        <v>0.25</v>
      </c>
      <c r="J148" s="6">
        <f t="shared" ref="J148" si="176">H148*I148</f>
        <v>19510.942500000001</v>
      </c>
      <c r="K148" s="7">
        <v>2.34</v>
      </c>
      <c r="L148" s="6">
        <f t="shared" ref="L148:L149" si="177">J148*K148</f>
        <v>45655.605450000003</v>
      </c>
      <c r="M148" s="6"/>
      <c r="N148" s="6"/>
      <c r="O148" s="6"/>
      <c r="P148" s="5"/>
      <c r="Q148" s="6"/>
      <c r="R148" s="6"/>
      <c r="S148" s="6">
        <f>L148</f>
        <v>45655.605450000003</v>
      </c>
      <c r="T148" s="6"/>
    </row>
    <row r="149" spans="1:20">
      <c r="A149" s="1" t="s">
        <v>269</v>
      </c>
      <c r="B149" s="2" t="s">
        <v>14</v>
      </c>
      <c r="C149" s="57"/>
      <c r="D149" s="2" t="s">
        <v>17</v>
      </c>
      <c r="E149" s="3" t="s">
        <v>178</v>
      </c>
      <c r="F149" s="4">
        <v>3.49</v>
      </c>
      <c r="G149" s="4">
        <v>17697</v>
      </c>
      <c r="H149" s="5">
        <f t="shared" si="167"/>
        <v>61762.530000000006</v>
      </c>
      <c r="I149" s="4">
        <v>0.5</v>
      </c>
      <c r="J149" s="6">
        <f t="shared" si="168"/>
        <v>30881.265000000003</v>
      </c>
      <c r="K149" s="7">
        <v>2.34</v>
      </c>
      <c r="L149" s="6">
        <f t="shared" si="177"/>
        <v>72262.160100000008</v>
      </c>
      <c r="M149" s="6">
        <f t="shared" si="169"/>
        <v>18065.540025000002</v>
      </c>
      <c r="N149" s="6">
        <f t="shared" ref="N149" si="178">L149+M149</f>
        <v>90327.700125000003</v>
      </c>
      <c r="O149" s="6">
        <f t="shared" ref="O149" si="179">N149*0.1</f>
        <v>9032.770012500001</v>
      </c>
      <c r="P149" s="5"/>
      <c r="Q149" s="6"/>
      <c r="R149" s="6"/>
      <c r="S149" s="6">
        <f t="shared" si="90"/>
        <v>99360.4701375</v>
      </c>
      <c r="T149" s="6"/>
    </row>
    <row r="150" spans="1:20">
      <c r="A150" s="1" t="s">
        <v>72</v>
      </c>
      <c r="B150" s="2" t="s">
        <v>14</v>
      </c>
      <c r="C150" s="57"/>
      <c r="D150" s="2" t="s">
        <v>73</v>
      </c>
      <c r="E150" s="3" t="s">
        <v>179</v>
      </c>
      <c r="F150" s="4">
        <v>3.45</v>
      </c>
      <c r="G150" s="4">
        <v>17697</v>
      </c>
      <c r="H150" s="5">
        <f t="shared" ref="H150" si="180">F150*G150</f>
        <v>61054.65</v>
      </c>
      <c r="I150" s="4">
        <v>1</v>
      </c>
      <c r="J150" s="6">
        <f t="shared" ref="J150" si="181">H150*I150</f>
        <v>61054.65</v>
      </c>
      <c r="K150" s="7">
        <v>2.34</v>
      </c>
      <c r="L150" s="6">
        <f t="shared" ref="L150" si="182">J150*K150</f>
        <v>142867.88099999999</v>
      </c>
      <c r="M150" s="6">
        <f t="shared" ref="M150" si="183">L150*25%</f>
        <v>35716.970249999998</v>
      </c>
      <c r="N150" s="6">
        <f t="shared" ref="N150" si="184">L150+M150</f>
        <v>178584.85125000001</v>
      </c>
      <c r="O150" s="6">
        <f t="shared" ref="O150" si="185">N150*0.1</f>
        <v>17858.485125000003</v>
      </c>
      <c r="P150" s="5">
        <v>17697</v>
      </c>
      <c r="Q150" s="6"/>
      <c r="R150" s="6"/>
      <c r="S150" s="6">
        <f t="shared" si="90"/>
        <v>214140.33637500001</v>
      </c>
      <c r="T150" s="6"/>
    </row>
    <row r="151" spans="1:20">
      <c r="A151" s="1" t="s">
        <v>72</v>
      </c>
      <c r="B151" s="2" t="s">
        <v>14</v>
      </c>
      <c r="C151" s="57"/>
      <c r="D151" s="2" t="s">
        <v>73</v>
      </c>
      <c r="E151" s="3" t="s">
        <v>179</v>
      </c>
      <c r="F151" s="4">
        <v>3.45</v>
      </c>
      <c r="G151" s="4">
        <v>17697</v>
      </c>
      <c r="H151" s="5">
        <f t="shared" ref="H151" si="186">F151*G151</f>
        <v>61054.65</v>
      </c>
      <c r="I151" s="4">
        <v>0.25</v>
      </c>
      <c r="J151" s="6">
        <f t="shared" ref="J151" si="187">H151*I151</f>
        <v>15263.6625</v>
      </c>
      <c r="K151" s="7">
        <v>2.34</v>
      </c>
      <c r="L151" s="6">
        <f t="shared" ref="L151" si="188">J151*K151</f>
        <v>35716.970249999998</v>
      </c>
      <c r="M151" s="6"/>
      <c r="N151" s="6"/>
      <c r="O151" s="6"/>
      <c r="P151" s="5"/>
      <c r="Q151" s="6"/>
      <c r="R151" s="6"/>
      <c r="S151" s="6">
        <f>L151</f>
        <v>35716.970249999998</v>
      </c>
      <c r="T151" s="6"/>
    </row>
    <row r="152" spans="1:20">
      <c r="A152" s="1" t="s">
        <v>284</v>
      </c>
      <c r="B152" s="2" t="s">
        <v>14</v>
      </c>
      <c r="C152" s="57"/>
      <c r="D152" s="2" t="s">
        <v>17</v>
      </c>
      <c r="E152" s="3" t="s">
        <v>31</v>
      </c>
      <c r="F152" s="4">
        <v>3.73</v>
      </c>
      <c r="G152" s="4">
        <v>17697</v>
      </c>
      <c r="H152" s="5">
        <f t="shared" si="167"/>
        <v>66009.81</v>
      </c>
      <c r="I152" s="4">
        <v>1</v>
      </c>
      <c r="J152" s="6">
        <f t="shared" si="168"/>
        <v>66009.81</v>
      </c>
      <c r="K152" s="7">
        <v>2.34</v>
      </c>
      <c r="L152" s="6">
        <f t="shared" ref="L152" si="189">J152*K152</f>
        <v>154462.95539999998</v>
      </c>
      <c r="M152" s="6">
        <f t="shared" ref="M152:M157" si="190">L152*25%</f>
        <v>38615.738849999994</v>
      </c>
      <c r="N152" s="6">
        <f t="shared" ref="N152" si="191">L152+M152</f>
        <v>193078.69424999997</v>
      </c>
      <c r="O152" s="6">
        <f t="shared" ref="O152" si="192">N152*0.1</f>
        <v>19307.869424999997</v>
      </c>
      <c r="P152" s="5"/>
      <c r="Q152" s="6"/>
      <c r="R152" s="6"/>
      <c r="S152" s="6">
        <f t="shared" ref="S152:S154" si="193">N152+O152+P152+Q152+R152</f>
        <v>212386.56367499998</v>
      </c>
      <c r="T152" s="6"/>
    </row>
    <row r="153" spans="1:20">
      <c r="A153" s="1" t="s">
        <v>285</v>
      </c>
      <c r="B153" s="2" t="s">
        <v>14</v>
      </c>
      <c r="C153" s="57"/>
      <c r="D153" s="2" t="s">
        <v>17</v>
      </c>
      <c r="E153" s="3" t="s">
        <v>31</v>
      </c>
      <c r="F153" s="4">
        <v>3.73</v>
      </c>
      <c r="G153" s="4">
        <v>17697</v>
      </c>
      <c r="H153" s="5">
        <f t="shared" ref="H153" si="194">F153*G153</f>
        <v>66009.81</v>
      </c>
      <c r="I153" s="4">
        <v>0.25</v>
      </c>
      <c r="J153" s="6">
        <f t="shared" ref="J153" si="195">H153*I153</f>
        <v>16502.452499999999</v>
      </c>
      <c r="K153" s="7">
        <v>2.34</v>
      </c>
      <c r="L153" s="6">
        <f t="shared" ref="L153" si="196">J153*K153</f>
        <v>38615.738849999994</v>
      </c>
      <c r="M153" s="6"/>
      <c r="N153" s="6"/>
      <c r="O153" s="6"/>
      <c r="P153" s="5"/>
      <c r="Q153" s="6"/>
      <c r="R153" s="6"/>
      <c r="S153" s="6">
        <f>L153</f>
        <v>38615.738849999994</v>
      </c>
      <c r="T153" s="6"/>
    </row>
    <row r="154" spans="1:20">
      <c r="A154" s="1" t="s">
        <v>286</v>
      </c>
      <c r="B154" s="2" t="s">
        <v>14</v>
      </c>
      <c r="C154" s="57"/>
      <c r="D154" s="2" t="s">
        <v>17</v>
      </c>
      <c r="E154" s="3" t="s">
        <v>180</v>
      </c>
      <c r="F154" s="4">
        <v>3.41</v>
      </c>
      <c r="G154" s="4">
        <v>17697</v>
      </c>
      <c r="H154" s="5">
        <f>F154*G154</f>
        <v>60346.770000000004</v>
      </c>
      <c r="I154" s="4">
        <v>1</v>
      </c>
      <c r="J154" s="6">
        <f t="shared" ref="J154" si="197">H154*I154</f>
        <v>60346.770000000004</v>
      </c>
      <c r="K154" s="7">
        <v>2.34</v>
      </c>
      <c r="L154" s="6">
        <f t="shared" ref="L154:L197" si="198">J154*K154</f>
        <v>141211.4418</v>
      </c>
      <c r="M154" s="6">
        <f t="shared" ref="M154" si="199">L154*25%</f>
        <v>35302.86045</v>
      </c>
      <c r="N154" s="6">
        <f t="shared" ref="N154" si="200">L154+M154</f>
        <v>176514.30225000001</v>
      </c>
      <c r="O154" s="6">
        <f t="shared" ref="O154" si="201">N154*0.1</f>
        <v>17651.430225</v>
      </c>
      <c r="P154" s="5">
        <v>26456</v>
      </c>
      <c r="Q154" s="6"/>
      <c r="R154" s="6"/>
      <c r="S154" s="6">
        <f t="shared" si="193"/>
        <v>220621.732475</v>
      </c>
      <c r="T154" s="6"/>
    </row>
    <row r="155" spans="1:20">
      <c r="A155" s="1" t="s">
        <v>287</v>
      </c>
      <c r="B155" s="2" t="s">
        <v>14</v>
      </c>
      <c r="C155" s="57"/>
      <c r="D155" s="2" t="s">
        <v>17</v>
      </c>
      <c r="E155" s="3" t="s">
        <v>180</v>
      </c>
      <c r="F155" s="4">
        <v>3.41</v>
      </c>
      <c r="G155" s="4">
        <v>17697</v>
      </c>
      <c r="H155" s="5">
        <f>F155*G155</f>
        <v>60346.770000000004</v>
      </c>
      <c r="I155" s="4">
        <v>0.25</v>
      </c>
      <c r="J155" s="6">
        <f t="shared" ref="J155" si="202">H155*I155</f>
        <v>15086.692500000001</v>
      </c>
      <c r="K155" s="7">
        <v>2.34</v>
      </c>
      <c r="L155" s="6">
        <f t="shared" ref="L155" si="203">J155*K155</f>
        <v>35302.86045</v>
      </c>
      <c r="M155" s="6"/>
      <c r="N155" s="6"/>
      <c r="O155" s="6"/>
      <c r="P155" s="5"/>
      <c r="Q155" s="6"/>
      <c r="R155" s="6"/>
      <c r="S155" s="6">
        <f>L155</f>
        <v>35302.86045</v>
      </c>
      <c r="T155" s="6"/>
    </row>
    <row r="156" spans="1:20">
      <c r="A156" s="1" t="s">
        <v>59</v>
      </c>
      <c r="B156" s="2" t="s">
        <v>14</v>
      </c>
      <c r="C156" s="57"/>
      <c r="D156" s="2" t="s">
        <v>17</v>
      </c>
      <c r="E156" s="13" t="s">
        <v>181</v>
      </c>
      <c r="F156" s="4">
        <v>3.49</v>
      </c>
      <c r="G156" s="4">
        <v>17697</v>
      </c>
      <c r="H156" s="5">
        <f t="shared" si="167"/>
        <v>61762.530000000006</v>
      </c>
      <c r="I156" s="4">
        <v>1</v>
      </c>
      <c r="J156" s="6">
        <f t="shared" si="168"/>
        <v>61762.530000000006</v>
      </c>
      <c r="K156" s="7">
        <v>2.34</v>
      </c>
      <c r="L156" s="6">
        <f t="shared" si="198"/>
        <v>144524.32020000002</v>
      </c>
      <c r="M156" s="6">
        <f t="shared" si="190"/>
        <v>36131.080050000004</v>
      </c>
      <c r="N156" s="6">
        <f t="shared" ref="N156:N157" si="204">L156+M156</f>
        <v>180655.40025000001</v>
      </c>
      <c r="O156" s="6">
        <f t="shared" ref="O156:O157" si="205">N156*0.1</f>
        <v>18065.540025000002</v>
      </c>
      <c r="P156" s="5"/>
      <c r="Q156" s="6"/>
      <c r="R156" s="6"/>
      <c r="S156" s="6">
        <f t="shared" ref="S156:S209" si="206">N156+O156+P156+Q156+R156</f>
        <v>198720.940275</v>
      </c>
      <c r="T156" s="6"/>
    </row>
    <row r="157" spans="1:20">
      <c r="A157" s="1" t="s">
        <v>245</v>
      </c>
      <c r="B157" s="2" t="s">
        <v>14</v>
      </c>
      <c r="C157" s="57">
        <v>1</v>
      </c>
      <c r="D157" s="2" t="s">
        <v>15</v>
      </c>
      <c r="E157" s="13" t="s">
        <v>182</v>
      </c>
      <c r="F157" s="4">
        <v>4.0599999999999996</v>
      </c>
      <c r="G157" s="4">
        <v>17697</v>
      </c>
      <c r="H157" s="5">
        <f t="shared" si="167"/>
        <v>71849.819999999992</v>
      </c>
      <c r="I157" s="4">
        <v>1</v>
      </c>
      <c r="J157" s="6">
        <f t="shared" si="168"/>
        <v>71849.819999999992</v>
      </c>
      <c r="K157" s="7">
        <v>2.34</v>
      </c>
      <c r="L157" s="6">
        <f t="shared" si="198"/>
        <v>168128.57879999996</v>
      </c>
      <c r="M157" s="6">
        <f t="shared" si="190"/>
        <v>42032.14469999999</v>
      </c>
      <c r="N157" s="6">
        <f t="shared" si="204"/>
        <v>210160.72349999996</v>
      </c>
      <c r="O157" s="6">
        <f t="shared" si="205"/>
        <v>21016.072349999999</v>
      </c>
      <c r="P157" s="5">
        <v>3539</v>
      </c>
      <c r="Q157" s="6"/>
      <c r="R157" s="6"/>
      <c r="S157" s="6">
        <f t="shared" si="206"/>
        <v>234715.79584999997</v>
      </c>
      <c r="T157" s="6"/>
    </row>
    <row r="158" spans="1:20">
      <c r="A158" s="1" t="s">
        <v>245</v>
      </c>
      <c r="B158" s="2" t="s">
        <v>14</v>
      </c>
      <c r="C158" s="57">
        <v>1</v>
      </c>
      <c r="D158" s="2" t="s">
        <v>17</v>
      </c>
      <c r="E158" s="13" t="s">
        <v>182</v>
      </c>
      <c r="F158" s="4">
        <v>4.0599999999999996</v>
      </c>
      <c r="G158" s="4">
        <v>17697</v>
      </c>
      <c r="H158" s="5">
        <f t="shared" ref="H158" si="207">F158*G158</f>
        <v>71849.819999999992</v>
      </c>
      <c r="I158" s="4">
        <v>0.5</v>
      </c>
      <c r="J158" s="6">
        <f t="shared" ref="J158" si="208">H158*I158</f>
        <v>35924.909999999996</v>
      </c>
      <c r="K158" s="7">
        <v>2.34</v>
      </c>
      <c r="L158" s="6">
        <f t="shared" si="198"/>
        <v>84064.28939999998</v>
      </c>
      <c r="M158" s="6"/>
      <c r="N158" s="6"/>
      <c r="O158" s="6"/>
      <c r="P158" s="5"/>
      <c r="Q158" s="6"/>
      <c r="R158" s="6"/>
      <c r="S158" s="6">
        <f>L158</f>
        <v>84064.28939999998</v>
      </c>
      <c r="T158" s="6"/>
    </row>
    <row r="159" spans="1:20">
      <c r="A159" s="1" t="s">
        <v>239</v>
      </c>
      <c r="B159" s="2" t="s">
        <v>14</v>
      </c>
      <c r="C159" s="57"/>
      <c r="D159" s="2" t="s">
        <v>16</v>
      </c>
      <c r="E159" s="13" t="s">
        <v>183</v>
      </c>
      <c r="F159" s="4">
        <v>3.32</v>
      </c>
      <c r="G159" s="4">
        <v>17697</v>
      </c>
      <c r="H159" s="5">
        <f t="shared" ref="H159:H161" si="209">F159*G159</f>
        <v>58754.039999999994</v>
      </c>
      <c r="I159" s="4">
        <v>1</v>
      </c>
      <c r="J159" s="6">
        <f t="shared" ref="J159:J161" si="210">H159*I159</f>
        <v>58754.039999999994</v>
      </c>
      <c r="K159" s="7">
        <v>2.34</v>
      </c>
      <c r="L159" s="6">
        <f t="shared" ref="L159:L161" si="211">J159*K159</f>
        <v>137484.45359999998</v>
      </c>
      <c r="M159" s="6">
        <f t="shared" ref="M159" si="212">L159*25%</f>
        <v>34371.113399999995</v>
      </c>
      <c r="N159" s="6">
        <f t="shared" ref="N159" si="213">L159+M159</f>
        <v>171855.56699999998</v>
      </c>
      <c r="O159" s="6">
        <f t="shared" ref="O159" si="214">N159*0.1</f>
        <v>17185.556699999997</v>
      </c>
      <c r="P159" s="5">
        <v>26546</v>
      </c>
      <c r="Q159" s="6"/>
      <c r="R159" s="6"/>
      <c r="S159" s="6">
        <f t="shared" si="206"/>
        <v>215587.12369999997</v>
      </c>
      <c r="T159" s="6"/>
    </row>
    <row r="160" spans="1:20">
      <c r="A160" s="88" t="s">
        <v>288</v>
      </c>
      <c r="B160" s="2" t="s">
        <v>14</v>
      </c>
      <c r="C160" s="57"/>
      <c r="D160" s="2" t="s">
        <v>17</v>
      </c>
      <c r="E160" s="87" t="s">
        <v>200</v>
      </c>
      <c r="F160" s="4">
        <v>3.73</v>
      </c>
      <c r="G160" s="4">
        <v>17697</v>
      </c>
      <c r="H160" s="5">
        <f t="shared" si="209"/>
        <v>66009.81</v>
      </c>
      <c r="I160" s="4">
        <v>0.5</v>
      </c>
      <c r="J160" s="6">
        <f t="shared" si="210"/>
        <v>33004.904999999999</v>
      </c>
      <c r="K160" s="7">
        <v>2.34</v>
      </c>
      <c r="L160" s="6">
        <f t="shared" si="211"/>
        <v>77231.477699999989</v>
      </c>
      <c r="M160" s="6">
        <f t="shared" ref="M160:M161" si="215">L160*25%</f>
        <v>19307.869424999997</v>
      </c>
      <c r="N160" s="6">
        <f t="shared" ref="N160:N161" si="216">L160+M160</f>
        <v>96539.347124999986</v>
      </c>
      <c r="O160" s="6">
        <f t="shared" ref="O160:O161" si="217">N160*0.1</f>
        <v>9653.9347124999986</v>
      </c>
      <c r="P160" s="5">
        <v>13273</v>
      </c>
      <c r="Q160" s="6"/>
      <c r="R160" s="6"/>
      <c r="S160" s="6">
        <f t="shared" si="206"/>
        <v>119466.28183749999</v>
      </c>
      <c r="T160" s="6"/>
    </row>
    <row r="161" spans="1:20">
      <c r="A161" s="88" t="s">
        <v>247</v>
      </c>
      <c r="B161" s="2" t="s">
        <v>14</v>
      </c>
      <c r="C161" s="57"/>
      <c r="D161" s="2" t="s">
        <v>17</v>
      </c>
      <c r="E161" s="87" t="s">
        <v>200</v>
      </c>
      <c r="F161" s="4">
        <v>3.73</v>
      </c>
      <c r="G161" s="4">
        <v>17697</v>
      </c>
      <c r="H161" s="5">
        <f t="shared" si="209"/>
        <v>66009.81</v>
      </c>
      <c r="I161" s="4">
        <v>0.5</v>
      </c>
      <c r="J161" s="6">
        <f t="shared" si="210"/>
        <v>33004.904999999999</v>
      </c>
      <c r="K161" s="7">
        <v>2.34</v>
      </c>
      <c r="L161" s="6">
        <f t="shared" si="211"/>
        <v>77231.477699999989</v>
      </c>
      <c r="M161" s="6">
        <f t="shared" si="215"/>
        <v>19307.869424999997</v>
      </c>
      <c r="N161" s="6">
        <f t="shared" si="216"/>
        <v>96539.347124999986</v>
      </c>
      <c r="O161" s="6">
        <f t="shared" si="217"/>
        <v>9653.9347124999986</v>
      </c>
      <c r="P161" s="5"/>
      <c r="Q161" s="6"/>
      <c r="R161" s="6"/>
      <c r="S161" s="6">
        <f t="shared" si="206"/>
        <v>106193.28183749999</v>
      </c>
      <c r="T161" s="6"/>
    </row>
    <row r="162" spans="1:20">
      <c r="A162" s="85" t="s">
        <v>22</v>
      </c>
      <c r="B162" s="4"/>
      <c r="C162" s="59"/>
      <c r="D162" s="85"/>
      <c r="E162" s="14"/>
      <c r="F162" s="4"/>
      <c r="G162" s="4"/>
      <c r="H162" s="5"/>
      <c r="I162" s="1"/>
      <c r="J162" s="6"/>
      <c r="K162" s="6"/>
      <c r="L162" s="6"/>
      <c r="M162" s="82"/>
      <c r="N162" s="6"/>
      <c r="O162" s="6"/>
      <c r="P162" s="5"/>
      <c r="Q162" s="6"/>
      <c r="R162" s="6"/>
      <c r="S162" s="6"/>
      <c r="T162" s="6"/>
    </row>
    <row r="163" spans="1:20">
      <c r="A163" s="1" t="s">
        <v>289</v>
      </c>
      <c r="B163" s="2" t="s">
        <v>23</v>
      </c>
      <c r="C163" s="57"/>
      <c r="D163" s="85" t="s">
        <v>24</v>
      </c>
      <c r="E163" s="15"/>
      <c r="F163" s="4">
        <v>2.89</v>
      </c>
      <c r="G163" s="4">
        <v>17697</v>
      </c>
      <c r="H163" s="5">
        <f t="shared" ref="H163:H217" si="218">F163*G163</f>
        <v>51144.33</v>
      </c>
      <c r="I163" s="1">
        <v>1</v>
      </c>
      <c r="J163" s="6">
        <f t="shared" ref="J163:J217" si="219">H163*I163</f>
        <v>51144.33</v>
      </c>
      <c r="K163" s="7">
        <v>1.45</v>
      </c>
      <c r="L163" s="6">
        <f t="shared" si="198"/>
        <v>74159.2785</v>
      </c>
      <c r="M163" s="82"/>
      <c r="N163" s="6">
        <f t="shared" ref="N163:N174" si="220">L163</f>
        <v>74159.2785</v>
      </c>
      <c r="O163" s="6">
        <f t="shared" ref="O163:O209" si="221">N163*0.1</f>
        <v>7415.92785</v>
      </c>
      <c r="P163" s="5"/>
      <c r="Q163" s="6"/>
      <c r="R163" s="6"/>
      <c r="S163" s="6">
        <f t="shared" si="206"/>
        <v>81575.206349999993</v>
      </c>
      <c r="T163" s="6"/>
    </row>
    <row r="164" spans="1:20">
      <c r="A164" s="1" t="s">
        <v>290</v>
      </c>
      <c r="B164" s="2" t="s">
        <v>23</v>
      </c>
      <c r="C164" s="57"/>
      <c r="D164" s="85" t="s">
        <v>24</v>
      </c>
      <c r="E164" s="15"/>
      <c r="F164" s="4">
        <v>2.89</v>
      </c>
      <c r="G164" s="4">
        <v>17697</v>
      </c>
      <c r="H164" s="5">
        <f t="shared" si="218"/>
        <v>51144.33</v>
      </c>
      <c r="I164" s="1">
        <v>1</v>
      </c>
      <c r="J164" s="6">
        <f t="shared" si="219"/>
        <v>51144.33</v>
      </c>
      <c r="K164" s="7">
        <v>1.45</v>
      </c>
      <c r="L164" s="6">
        <f t="shared" si="198"/>
        <v>74159.2785</v>
      </c>
      <c r="M164" s="82"/>
      <c r="N164" s="6">
        <f t="shared" si="220"/>
        <v>74159.2785</v>
      </c>
      <c r="O164" s="6">
        <f t="shared" si="221"/>
        <v>7415.92785</v>
      </c>
      <c r="P164" s="5"/>
      <c r="Q164" s="6"/>
      <c r="R164" s="6"/>
      <c r="S164" s="6">
        <f t="shared" si="206"/>
        <v>81575.206349999993</v>
      </c>
      <c r="T164" s="6"/>
    </row>
    <row r="165" spans="1:20">
      <c r="A165" s="1" t="s">
        <v>290</v>
      </c>
      <c r="B165" s="2" t="s">
        <v>23</v>
      </c>
      <c r="C165" s="57"/>
      <c r="D165" s="85" t="s">
        <v>24</v>
      </c>
      <c r="E165" s="15"/>
      <c r="F165" s="4">
        <v>2.89</v>
      </c>
      <c r="G165" s="4">
        <v>17697</v>
      </c>
      <c r="H165" s="5">
        <f t="shared" si="218"/>
        <v>51144.33</v>
      </c>
      <c r="I165" s="1">
        <v>1</v>
      </c>
      <c r="J165" s="6">
        <f t="shared" si="219"/>
        <v>51144.33</v>
      </c>
      <c r="K165" s="7">
        <v>1.45</v>
      </c>
      <c r="L165" s="6">
        <f t="shared" si="198"/>
        <v>74159.2785</v>
      </c>
      <c r="M165" s="82"/>
      <c r="N165" s="6">
        <f t="shared" si="220"/>
        <v>74159.2785</v>
      </c>
      <c r="O165" s="6">
        <f t="shared" si="221"/>
        <v>7415.92785</v>
      </c>
      <c r="P165" s="5"/>
      <c r="Q165" s="6"/>
      <c r="R165" s="6"/>
      <c r="S165" s="6">
        <f t="shared" si="206"/>
        <v>81575.206349999993</v>
      </c>
      <c r="T165" s="6"/>
    </row>
    <row r="166" spans="1:20">
      <c r="A166" s="1" t="s">
        <v>291</v>
      </c>
      <c r="B166" s="2" t="s">
        <v>23</v>
      </c>
      <c r="C166" s="57"/>
      <c r="D166" s="85" t="s">
        <v>24</v>
      </c>
      <c r="E166" s="15"/>
      <c r="F166" s="4">
        <v>2.89</v>
      </c>
      <c r="G166" s="4">
        <v>17697</v>
      </c>
      <c r="H166" s="5">
        <f t="shared" si="218"/>
        <v>51144.33</v>
      </c>
      <c r="I166" s="1">
        <v>1</v>
      </c>
      <c r="J166" s="6">
        <f t="shared" si="219"/>
        <v>51144.33</v>
      </c>
      <c r="K166" s="7">
        <v>1.45</v>
      </c>
      <c r="L166" s="6">
        <f t="shared" si="198"/>
        <v>74159.2785</v>
      </c>
      <c r="M166" s="82"/>
      <c r="N166" s="6">
        <f t="shared" si="220"/>
        <v>74159.2785</v>
      </c>
      <c r="O166" s="6">
        <f t="shared" si="221"/>
        <v>7415.92785</v>
      </c>
      <c r="P166" s="5"/>
      <c r="Q166" s="6"/>
      <c r="R166" s="6"/>
      <c r="S166" s="6">
        <f t="shared" si="206"/>
        <v>81575.206349999993</v>
      </c>
      <c r="T166" s="6"/>
    </row>
    <row r="167" spans="1:20">
      <c r="A167" s="1" t="s">
        <v>292</v>
      </c>
      <c r="B167" s="2" t="s">
        <v>23</v>
      </c>
      <c r="C167" s="57"/>
      <c r="D167" s="85" t="s">
        <v>24</v>
      </c>
      <c r="E167" s="15"/>
      <c r="F167" s="4">
        <v>2.89</v>
      </c>
      <c r="G167" s="4">
        <v>17697</v>
      </c>
      <c r="H167" s="5">
        <f t="shared" si="218"/>
        <v>51144.33</v>
      </c>
      <c r="I167" s="1">
        <v>1</v>
      </c>
      <c r="J167" s="6">
        <f t="shared" si="219"/>
        <v>51144.33</v>
      </c>
      <c r="K167" s="7">
        <v>1.45</v>
      </c>
      <c r="L167" s="6">
        <f t="shared" si="198"/>
        <v>74159.2785</v>
      </c>
      <c r="M167" s="6"/>
      <c r="N167" s="6">
        <f t="shared" si="220"/>
        <v>74159.2785</v>
      </c>
      <c r="O167" s="6">
        <f t="shared" si="221"/>
        <v>7415.92785</v>
      </c>
      <c r="P167" s="5"/>
      <c r="Q167" s="6"/>
      <c r="R167" s="6"/>
      <c r="S167" s="6">
        <f t="shared" si="206"/>
        <v>81575.206349999993</v>
      </c>
      <c r="T167" s="6"/>
    </row>
    <row r="168" spans="1:20">
      <c r="A168" s="1" t="s">
        <v>293</v>
      </c>
      <c r="B168" s="2" t="s">
        <v>23</v>
      </c>
      <c r="C168" s="54"/>
      <c r="D168" s="85" t="s">
        <v>24</v>
      </c>
      <c r="E168" s="15"/>
      <c r="F168" s="4">
        <v>2.89</v>
      </c>
      <c r="G168" s="4">
        <v>17697</v>
      </c>
      <c r="H168" s="5">
        <f t="shared" si="218"/>
        <v>51144.33</v>
      </c>
      <c r="I168" s="1">
        <v>1</v>
      </c>
      <c r="J168" s="6">
        <f t="shared" si="219"/>
        <v>51144.33</v>
      </c>
      <c r="K168" s="7">
        <v>1.45</v>
      </c>
      <c r="L168" s="6">
        <f t="shared" si="198"/>
        <v>74159.2785</v>
      </c>
      <c r="M168" s="6"/>
      <c r="N168" s="6">
        <f t="shared" si="220"/>
        <v>74159.2785</v>
      </c>
      <c r="O168" s="6">
        <f t="shared" si="221"/>
        <v>7415.92785</v>
      </c>
      <c r="P168" s="5"/>
      <c r="Q168" s="6"/>
      <c r="R168" s="6"/>
      <c r="S168" s="6">
        <f t="shared" si="206"/>
        <v>81575.206349999993</v>
      </c>
      <c r="T168" s="6"/>
    </row>
    <row r="169" spans="1:20">
      <c r="A169" s="1" t="s">
        <v>291</v>
      </c>
      <c r="B169" s="2" t="s">
        <v>23</v>
      </c>
      <c r="C169" s="57"/>
      <c r="D169" s="85" t="s">
        <v>24</v>
      </c>
      <c r="E169" s="15"/>
      <c r="F169" s="4">
        <v>2.89</v>
      </c>
      <c r="G169" s="4">
        <v>17697</v>
      </c>
      <c r="H169" s="5">
        <f t="shared" si="218"/>
        <v>51144.33</v>
      </c>
      <c r="I169" s="1">
        <v>1</v>
      </c>
      <c r="J169" s="6">
        <f t="shared" si="219"/>
        <v>51144.33</v>
      </c>
      <c r="K169" s="7">
        <v>1.45</v>
      </c>
      <c r="L169" s="6">
        <f t="shared" si="198"/>
        <v>74159.2785</v>
      </c>
      <c r="M169" s="6"/>
      <c r="N169" s="6">
        <f t="shared" si="220"/>
        <v>74159.2785</v>
      </c>
      <c r="O169" s="6">
        <f t="shared" si="221"/>
        <v>7415.92785</v>
      </c>
      <c r="P169" s="5"/>
      <c r="Q169" s="6"/>
      <c r="R169" s="6"/>
      <c r="S169" s="6">
        <f t="shared" si="206"/>
        <v>81575.206349999993</v>
      </c>
      <c r="T169" s="6"/>
    </row>
    <row r="170" spans="1:20">
      <c r="A170" s="1" t="s">
        <v>293</v>
      </c>
      <c r="B170" s="2" t="s">
        <v>23</v>
      </c>
      <c r="C170" s="57"/>
      <c r="D170" s="85" t="s">
        <v>24</v>
      </c>
      <c r="E170" s="15"/>
      <c r="F170" s="4">
        <v>2.89</v>
      </c>
      <c r="G170" s="4">
        <v>17697</v>
      </c>
      <c r="H170" s="5">
        <f t="shared" si="218"/>
        <v>51144.33</v>
      </c>
      <c r="I170" s="1">
        <v>1</v>
      </c>
      <c r="J170" s="6">
        <f t="shared" si="219"/>
        <v>51144.33</v>
      </c>
      <c r="K170" s="7">
        <v>1.45</v>
      </c>
      <c r="L170" s="6">
        <f t="shared" si="198"/>
        <v>74159.2785</v>
      </c>
      <c r="M170" s="6"/>
      <c r="N170" s="6">
        <f t="shared" si="220"/>
        <v>74159.2785</v>
      </c>
      <c r="O170" s="6">
        <f t="shared" si="221"/>
        <v>7415.92785</v>
      </c>
      <c r="P170" s="5"/>
      <c r="Q170" s="6"/>
      <c r="R170" s="6"/>
      <c r="S170" s="6">
        <f t="shared" si="206"/>
        <v>81575.206349999993</v>
      </c>
      <c r="T170" s="6"/>
    </row>
    <row r="171" spans="1:20">
      <c r="A171" s="1" t="s">
        <v>293</v>
      </c>
      <c r="B171" s="2" t="s">
        <v>23</v>
      </c>
      <c r="C171" s="57"/>
      <c r="D171" s="85" t="s">
        <v>24</v>
      </c>
      <c r="E171" s="15"/>
      <c r="F171" s="4">
        <v>2.89</v>
      </c>
      <c r="G171" s="4">
        <v>17697</v>
      </c>
      <c r="H171" s="5">
        <f t="shared" si="218"/>
        <v>51144.33</v>
      </c>
      <c r="I171" s="1">
        <v>1</v>
      </c>
      <c r="J171" s="6">
        <f t="shared" si="219"/>
        <v>51144.33</v>
      </c>
      <c r="K171" s="7">
        <v>1.45</v>
      </c>
      <c r="L171" s="6">
        <f t="shared" si="198"/>
        <v>74159.2785</v>
      </c>
      <c r="M171" s="6"/>
      <c r="N171" s="6">
        <f t="shared" si="220"/>
        <v>74159.2785</v>
      </c>
      <c r="O171" s="6">
        <f t="shared" si="221"/>
        <v>7415.92785</v>
      </c>
      <c r="P171" s="5"/>
      <c r="Q171" s="6"/>
      <c r="R171" s="6"/>
      <c r="S171" s="6">
        <f t="shared" si="206"/>
        <v>81575.206349999993</v>
      </c>
      <c r="T171" s="6"/>
    </row>
    <row r="172" spans="1:20">
      <c r="A172" s="1" t="s">
        <v>294</v>
      </c>
      <c r="B172" s="2" t="s">
        <v>23</v>
      </c>
      <c r="C172" s="57"/>
      <c r="D172" s="85" t="s">
        <v>24</v>
      </c>
      <c r="E172" s="15"/>
      <c r="F172" s="4">
        <v>2.89</v>
      </c>
      <c r="G172" s="4">
        <v>17697</v>
      </c>
      <c r="H172" s="5">
        <f t="shared" si="218"/>
        <v>51144.33</v>
      </c>
      <c r="I172" s="1">
        <v>1</v>
      </c>
      <c r="J172" s="6">
        <f t="shared" si="219"/>
        <v>51144.33</v>
      </c>
      <c r="K172" s="7">
        <v>1.45</v>
      </c>
      <c r="L172" s="6">
        <f t="shared" si="198"/>
        <v>74159.2785</v>
      </c>
      <c r="M172" s="6"/>
      <c r="N172" s="6">
        <f t="shared" si="220"/>
        <v>74159.2785</v>
      </c>
      <c r="O172" s="6">
        <f t="shared" si="221"/>
        <v>7415.92785</v>
      </c>
      <c r="P172" s="5"/>
      <c r="Q172" s="6"/>
      <c r="R172" s="6"/>
      <c r="S172" s="6">
        <f t="shared" si="206"/>
        <v>81575.206349999993</v>
      </c>
      <c r="T172" s="6"/>
    </row>
    <row r="173" spans="1:20" ht="15" customHeight="1">
      <c r="A173" s="16" t="s">
        <v>295</v>
      </c>
      <c r="B173" s="16" t="s">
        <v>23</v>
      </c>
      <c r="C173" s="60"/>
      <c r="D173" s="17" t="s">
        <v>24</v>
      </c>
      <c r="E173" s="18"/>
      <c r="F173" s="4">
        <v>2.89</v>
      </c>
      <c r="G173" s="4">
        <v>17697</v>
      </c>
      <c r="H173" s="5">
        <f t="shared" si="218"/>
        <v>51144.33</v>
      </c>
      <c r="I173" s="1">
        <v>1</v>
      </c>
      <c r="J173" s="6">
        <f t="shared" si="219"/>
        <v>51144.33</v>
      </c>
      <c r="K173" s="7">
        <v>1.45</v>
      </c>
      <c r="L173" s="6">
        <f t="shared" si="198"/>
        <v>74159.2785</v>
      </c>
      <c r="M173" s="6"/>
      <c r="N173" s="6">
        <f t="shared" si="220"/>
        <v>74159.2785</v>
      </c>
      <c r="O173" s="6">
        <f t="shared" si="221"/>
        <v>7415.92785</v>
      </c>
      <c r="P173" s="5"/>
      <c r="Q173" s="6"/>
      <c r="R173" s="6"/>
      <c r="S173" s="6">
        <f t="shared" si="206"/>
        <v>81575.206349999993</v>
      </c>
      <c r="T173" s="6"/>
    </row>
    <row r="174" spans="1:20">
      <c r="A174" s="1" t="s">
        <v>294</v>
      </c>
      <c r="B174" s="2" t="s">
        <v>23</v>
      </c>
      <c r="C174" s="57"/>
      <c r="D174" s="85" t="s">
        <v>24</v>
      </c>
      <c r="E174" s="15"/>
      <c r="F174" s="4">
        <v>2.89</v>
      </c>
      <c r="G174" s="4">
        <v>17697</v>
      </c>
      <c r="H174" s="5">
        <f t="shared" si="218"/>
        <v>51144.33</v>
      </c>
      <c r="I174" s="1">
        <v>1</v>
      </c>
      <c r="J174" s="6">
        <f t="shared" si="219"/>
        <v>51144.33</v>
      </c>
      <c r="K174" s="7">
        <v>1.45</v>
      </c>
      <c r="L174" s="6">
        <f t="shared" si="198"/>
        <v>74159.2785</v>
      </c>
      <c r="M174" s="6"/>
      <c r="N174" s="6">
        <f t="shared" si="220"/>
        <v>74159.2785</v>
      </c>
      <c r="O174" s="6">
        <f t="shared" si="221"/>
        <v>7415.92785</v>
      </c>
      <c r="P174" s="5"/>
      <c r="Q174" s="6"/>
      <c r="R174" s="6"/>
      <c r="S174" s="6">
        <f t="shared" si="206"/>
        <v>81575.206349999993</v>
      </c>
      <c r="T174" s="6"/>
    </row>
    <row r="175" spans="1:20">
      <c r="A175" s="1" t="s">
        <v>296</v>
      </c>
      <c r="B175" s="2" t="s">
        <v>23</v>
      </c>
      <c r="C175" s="57"/>
      <c r="D175" s="85" t="s">
        <v>24</v>
      </c>
      <c r="E175" s="15"/>
      <c r="F175" s="4">
        <v>2.89</v>
      </c>
      <c r="G175" s="4">
        <v>17697</v>
      </c>
      <c r="H175" s="5">
        <f t="shared" si="218"/>
        <v>51144.33</v>
      </c>
      <c r="I175" s="1">
        <v>1</v>
      </c>
      <c r="J175" s="6">
        <f t="shared" si="219"/>
        <v>51144.33</v>
      </c>
      <c r="K175" s="7">
        <v>1.45</v>
      </c>
      <c r="L175" s="6">
        <f t="shared" si="198"/>
        <v>74159.2785</v>
      </c>
      <c r="M175" s="6"/>
      <c r="N175" s="6">
        <f t="shared" ref="N175:N197" si="222">L175</f>
        <v>74159.2785</v>
      </c>
      <c r="O175" s="6">
        <f t="shared" si="221"/>
        <v>7415.92785</v>
      </c>
      <c r="P175" s="5"/>
      <c r="Q175" s="6"/>
      <c r="R175" s="6"/>
      <c r="S175" s="6">
        <f t="shared" si="206"/>
        <v>81575.206349999993</v>
      </c>
      <c r="T175" s="6"/>
    </row>
    <row r="176" spans="1:20" ht="18" customHeight="1">
      <c r="A176" s="1" t="s">
        <v>297</v>
      </c>
      <c r="B176" s="2" t="s">
        <v>23</v>
      </c>
      <c r="C176" s="57"/>
      <c r="D176" s="85" t="s">
        <v>24</v>
      </c>
      <c r="E176" s="15"/>
      <c r="F176" s="4">
        <v>2.89</v>
      </c>
      <c r="G176" s="4">
        <v>17697</v>
      </c>
      <c r="H176" s="5">
        <f t="shared" si="218"/>
        <v>51144.33</v>
      </c>
      <c r="I176" s="1">
        <v>1</v>
      </c>
      <c r="J176" s="6">
        <f t="shared" si="219"/>
        <v>51144.33</v>
      </c>
      <c r="K176" s="7">
        <v>1.45</v>
      </c>
      <c r="L176" s="6">
        <f t="shared" si="198"/>
        <v>74159.2785</v>
      </c>
      <c r="M176" s="6"/>
      <c r="N176" s="6">
        <f t="shared" si="222"/>
        <v>74159.2785</v>
      </c>
      <c r="O176" s="6">
        <f t="shared" si="221"/>
        <v>7415.92785</v>
      </c>
      <c r="P176" s="5"/>
      <c r="Q176" s="6"/>
      <c r="R176" s="6"/>
      <c r="S176" s="6">
        <f t="shared" si="206"/>
        <v>81575.206349999993</v>
      </c>
      <c r="T176" s="6"/>
    </row>
    <row r="177" spans="1:20">
      <c r="A177" s="1" t="s">
        <v>311</v>
      </c>
      <c r="B177" s="2" t="s">
        <v>23</v>
      </c>
      <c r="C177" s="57"/>
      <c r="D177" s="85" t="s">
        <v>24</v>
      </c>
      <c r="E177" s="15"/>
      <c r="F177" s="4">
        <v>2.89</v>
      </c>
      <c r="G177" s="4">
        <v>17697</v>
      </c>
      <c r="H177" s="5">
        <f t="shared" si="218"/>
        <v>51144.33</v>
      </c>
      <c r="I177" s="1">
        <v>1</v>
      </c>
      <c r="J177" s="6">
        <f t="shared" si="219"/>
        <v>51144.33</v>
      </c>
      <c r="K177" s="7">
        <v>1.45</v>
      </c>
      <c r="L177" s="6">
        <f t="shared" si="198"/>
        <v>74159.2785</v>
      </c>
      <c r="M177" s="6"/>
      <c r="N177" s="6">
        <f t="shared" si="222"/>
        <v>74159.2785</v>
      </c>
      <c r="O177" s="6">
        <f t="shared" si="221"/>
        <v>7415.92785</v>
      </c>
      <c r="P177" s="5"/>
      <c r="Q177" s="6"/>
      <c r="R177" s="6"/>
      <c r="S177" s="6">
        <f t="shared" si="206"/>
        <v>81575.206349999993</v>
      </c>
      <c r="T177" s="6"/>
    </row>
    <row r="178" spans="1:20">
      <c r="A178" s="1" t="s">
        <v>311</v>
      </c>
      <c r="B178" s="2" t="s">
        <v>23</v>
      </c>
      <c r="C178" s="57"/>
      <c r="D178" s="85" t="s">
        <v>24</v>
      </c>
      <c r="E178" s="15"/>
      <c r="F178" s="4">
        <v>2.89</v>
      </c>
      <c r="G178" s="4">
        <v>17697</v>
      </c>
      <c r="H178" s="5">
        <f t="shared" si="218"/>
        <v>51144.33</v>
      </c>
      <c r="I178" s="1">
        <v>1</v>
      </c>
      <c r="J178" s="6">
        <f t="shared" si="219"/>
        <v>51144.33</v>
      </c>
      <c r="K178" s="7">
        <v>1.45</v>
      </c>
      <c r="L178" s="6">
        <f t="shared" si="198"/>
        <v>74159.2785</v>
      </c>
      <c r="M178" s="6"/>
      <c r="N178" s="6">
        <f t="shared" si="222"/>
        <v>74159.2785</v>
      </c>
      <c r="O178" s="6">
        <f t="shared" si="221"/>
        <v>7415.92785</v>
      </c>
      <c r="P178" s="5"/>
      <c r="Q178" s="6"/>
      <c r="R178" s="6"/>
      <c r="S178" s="6">
        <f t="shared" si="206"/>
        <v>81575.206349999993</v>
      </c>
      <c r="T178" s="6"/>
    </row>
    <row r="179" spans="1:20" ht="11.25" customHeight="1">
      <c r="A179" s="1" t="s">
        <v>310</v>
      </c>
      <c r="B179" s="2" t="s">
        <v>23</v>
      </c>
      <c r="C179" s="57"/>
      <c r="D179" s="85" t="s">
        <v>24</v>
      </c>
      <c r="E179" s="15"/>
      <c r="F179" s="4">
        <v>2.89</v>
      </c>
      <c r="G179" s="4">
        <v>17697</v>
      </c>
      <c r="H179" s="5">
        <f t="shared" si="218"/>
        <v>51144.33</v>
      </c>
      <c r="I179" s="1">
        <v>1</v>
      </c>
      <c r="J179" s="6">
        <f t="shared" si="219"/>
        <v>51144.33</v>
      </c>
      <c r="K179" s="7">
        <v>1.45</v>
      </c>
      <c r="L179" s="6">
        <f t="shared" si="198"/>
        <v>74159.2785</v>
      </c>
      <c r="M179" s="6"/>
      <c r="N179" s="6">
        <f t="shared" si="222"/>
        <v>74159.2785</v>
      </c>
      <c r="O179" s="6">
        <f t="shared" si="221"/>
        <v>7415.92785</v>
      </c>
      <c r="P179" s="5"/>
      <c r="Q179" s="6">
        <v>16812</v>
      </c>
      <c r="R179" s="6"/>
      <c r="S179" s="6">
        <f t="shared" si="206"/>
        <v>98387.206349999993</v>
      </c>
      <c r="T179" s="6"/>
    </row>
    <row r="180" spans="1:20">
      <c r="A180" s="1" t="s">
        <v>309</v>
      </c>
      <c r="B180" s="2" t="s">
        <v>23</v>
      </c>
      <c r="C180" s="57"/>
      <c r="D180" s="85" t="s">
        <v>24</v>
      </c>
      <c r="E180" s="15"/>
      <c r="F180" s="4">
        <v>2.89</v>
      </c>
      <c r="G180" s="4">
        <v>17697</v>
      </c>
      <c r="H180" s="5">
        <f t="shared" si="218"/>
        <v>51144.33</v>
      </c>
      <c r="I180" s="1">
        <v>1</v>
      </c>
      <c r="J180" s="6">
        <f t="shared" si="219"/>
        <v>51144.33</v>
      </c>
      <c r="K180" s="7">
        <v>1.45</v>
      </c>
      <c r="L180" s="6">
        <f t="shared" si="198"/>
        <v>74159.2785</v>
      </c>
      <c r="M180" s="6"/>
      <c r="N180" s="6">
        <f t="shared" si="222"/>
        <v>74159.2785</v>
      </c>
      <c r="O180" s="6">
        <f t="shared" si="221"/>
        <v>7415.92785</v>
      </c>
      <c r="P180" s="5"/>
      <c r="Q180" s="6"/>
      <c r="R180" s="6"/>
      <c r="S180" s="6">
        <f t="shared" si="206"/>
        <v>81575.206349999993</v>
      </c>
      <c r="T180" s="6"/>
    </row>
    <row r="181" spans="1:20">
      <c r="A181" s="1" t="s">
        <v>296</v>
      </c>
      <c r="B181" s="2" t="s">
        <v>23</v>
      </c>
      <c r="C181" s="61"/>
      <c r="D181" s="19" t="s">
        <v>26</v>
      </c>
      <c r="E181" s="84"/>
      <c r="F181" s="4">
        <v>2.89</v>
      </c>
      <c r="G181" s="4">
        <v>17697</v>
      </c>
      <c r="H181" s="5">
        <f t="shared" si="218"/>
        <v>51144.33</v>
      </c>
      <c r="I181" s="4">
        <v>1</v>
      </c>
      <c r="J181" s="6">
        <f t="shared" si="219"/>
        <v>51144.33</v>
      </c>
      <c r="K181" s="7">
        <v>1.45</v>
      </c>
      <c r="L181" s="6">
        <f t="shared" si="198"/>
        <v>74159.2785</v>
      </c>
      <c r="M181" s="6"/>
      <c r="N181" s="6">
        <f t="shared" si="222"/>
        <v>74159.2785</v>
      </c>
      <c r="O181" s="6">
        <f t="shared" si="221"/>
        <v>7415.92785</v>
      </c>
      <c r="P181" s="5"/>
      <c r="Q181" s="6"/>
      <c r="R181" s="6"/>
      <c r="S181" s="6">
        <f t="shared" si="206"/>
        <v>81575.206349999993</v>
      </c>
      <c r="T181" s="6"/>
    </row>
    <row r="182" spans="1:20">
      <c r="A182" s="1" t="s">
        <v>296</v>
      </c>
      <c r="B182" s="2" t="s">
        <v>23</v>
      </c>
      <c r="C182" s="57"/>
      <c r="D182" s="85" t="s">
        <v>24</v>
      </c>
      <c r="E182" s="15"/>
      <c r="F182" s="4">
        <v>2.81</v>
      </c>
      <c r="G182" s="4">
        <v>17697</v>
      </c>
      <c r="H182" s="5">
        <v>51144</v>
      </c>
      <c r="I182" s="4">
        <v>1</v>
      </c>
      <c r="J182" s="6">
        <f t="shared" si="219"/>
        <v>51144</v>
      </c>
      <c r="K182" s="7">
        <v>1.45</v>
      </c>
      <c r="L182" s="6">
        <f t="shared" si="198"/>
        <v>74158.8</v>
      </c>
      <c r="M182" s="6"/>
      <c r="N182" s="6">
        <f t="shared" si="222"/>
        <v>74158.8</v>
      </c>
      <c r="O182" s="6">
        <f t="shared" si="221"/>
        <v>7415.880000000001</v>
      </c>
      <c r="P182" s="5"/>
      <c r="Q182" s="6"/>
      <c r="R182" s="6"/>
      <c r="S182" s="6">
        <f t="shared" si="206"/>
        <v>81574.680000000008</v>
      </c>
      <c r="T182" s="6"/>
    </row>
    <row r="183" spans="1:20">
      <c r="A183" s="1" t="s">
        <v>296</v>
      </c>
      <c r="B183" s="2" t="s">
        <v>23</v>
      </c>
      <c r="C183" s="57"/>
      <c r="D183" s="85" t="s">
        <v>24</v>
      </c>
      <c r="E183" s="15"/>
      <c r="F183" s="4">
        <v>2.89</v>
      </c>
      <c r="G183" s="4">
        <v>17697</v>
      </c>
      <c r="H183" s="5">
        <f t="shared" si="218"/>
        <v>51144.33</v>
      </c>
      <c r="I183" s="4">
        <v>0.5</v>
      </c>
      <c r="J183" s="6">
        <f t="shared" si="219"/>
        <v>25572.165000000001</v>
      </c>
      <c r="K183" s="7">
        <v>1.45</v>
      </c>
      <c r="L183" s="6">
        <f t="shared" si="198"/>
        <v>37079.63925</v>
      </c>
      <c r="M183" s="6"/>
      <c r="N183" s="6">
        <f t="shared" si="222"/>
        <v>37079.63925</v>
      </c>
      <c r="O183" s="6">
        <f t="shared" si="221"/>
        <v>3707.963925</v>
      </c>
      <c r="P183" s="5"/>
      <c r="Q183" s="6"/>
      <c r="R183" s="6"/>
      <c r="S183" s="6">
        <f t="shared" si="206"/>
        <v>40787.603174999997</v>
      </c>
      <c r="T183" s="6"/>
    </row>
    <row r="184" spans="1:20">
      <c r="A184" s="1" t="s">
        <v>308</v>
      </c>
      <c r="B184" s="2" t="s">
        <v>23</v>
      </c>
      <c r="C184" s="57"/>
      <c r="D184" s="85" t="s">
        <v>24</v>
      </c>
      <c r="E184" s="15"/>
      <c r="F184" s="4">
        <v>2.89</v>
      </c>
      <c r="G184" s="4">
        <v>17697</v>
      </c>
      <c r="H184" s="5">
        <f t="shared" si="218"/>
        <v>51144.33</v>
      </c>
      <c r="I184" s="4">
        <v>0.5</v>
      </c>
      <c r="J184" s="6">
        <f t="shared" si="219"/>
        <v>25572.165000000001</v>
      </c>
      <c r="K184" s="7">
        <v>1.45</v>
      </c>
      <c r="L184" s="6">
        <f t="shared" si="198"/>
        <v>37079.63925</v>
      </c>
      <c r="M184" s="6"/>
      <c r="N184" s="6">
        <f t="shared" si="222"/>
        <v>37079.63925</v>
      </c>
      <c r="O184" s="6">
        <f t="shared" si="221"/>
        <v>3707.963925</v>
      </c>
      <c r="P184" s="5"/>
      <c r="Q184" s="6"/>
      <c r="R184" s="6"/>
      <c r="S184" s="6">
        <f t="shared" si="206"/>
        <v>40787.603174999997</v>
      </c>
      <c r="T184" s="6"/>
    </row>
    <row r="185" spans="1:20">
      <c r="A185" s="1" t="s">
        <v>307</v>
      </c>
      <c r="B185" s="2" t="s">
        <v>23</v>
      </c>
      <c r="C185" s="57"/>
      <c r="D185" s="85" t="s">
        <v>24</v>
      </c>
      <c r="E185" s="15"/>
      <c r="F185" s="4">
        <v>2.89</v>
      </c>
      <c r="G185" s="4">
        <v>17697</v>
      </c>
      <c r="H185" s="5">
        <f t="shared" si="218"/>
        <v>51144.33</v>
      </c>
      <c r="I185" s="4">
        <v>0.5</v>
      </c>
      <c r="J185" s="6">
        <f t="shared" si="219"/>
        <v>25572.165000000001</v>
      </c>
      <c r="K185" s="7">
        <v>1.45</v>
      </c>
      <c r="L185" s="6">
        <f t="shared" si="198"/>
        <v>37079.63925</v>
      </c>
      <c r="M185" s="6"/>
      <c r="N185" s="6">
        <f t="shared" si="222"/>
        <v>37079.63925</v>
      </c>
      <c r="O185" s="6">
        <f t="shared" si="221"/>
        <v>3707.963925</v>
      </c>
      <c r="P185" s="5"/>
      <c r="Q185" s="6"/>
      <c r="R185" s="6"/>
      <c r="S185" s="6">
        <f t="shared" si="206"/>
        <v>40787.603174999997</v>
      </c>
      <c r="T185" s="6"/>
    </row>
    <row r="186" spans="1:20">
      <c r="A186" s="1" t="s">
        <v>306</v>
      </c>
      <c r="B186" s="2" t="s">
        <v>23</v>
      </c>
      <c r="C186" s="57"/>
      <c r="D186" s="85" t="s">
        <v>24</v>
      </c>
      <c r="E186" s="15"/>
      <c r="F186" s="4">
        <v>2.89</v>
      </c>
      <c r="G186" s="4">
        <v>17697</v>
      </c>
      <c r="H186" s="5">
        <f t="shared" si="218"/>
        <v>51144.33</v>
      </c>
      <c r="I186" s="4">
        <v>0.5</v>
      </c>
      <c r="J186" s="6">
        <f t="shared" si="219"/>
        <v>25572.165000000001</v>
      </c>
      <c r="K186" s="7">
        <v>1.45</v>
      </c>
      <c r="L186" s="6">
        <f t="shared" si="198"/>
        <v>37079.63925</v>
      </c>
      <c r="M186" s="6"/>
      <c r="N186" s="6">
        <f t="shared" si="222"/>
        <v>37079.63925</v>
      </c>
      <c r="O186" s="6">
        <f t="shared" si="221"/>
        <v>3707.963925</v>
      </c>
      <c r="P186" s="5"/>
      <c r="Q186" s="6"/>
      <c r="R186" s="6"/>
      <c r="S186" s="6">
        <f t="shared" si="206"/>
        <v>40787.603174999997</v>
      </c>
      <c r="T186" s="6"/>
    </row>
    <row r="187" spans="1:20" ht="17.25" customHeight="1">
      <c r="A187" s="1" t="s">
        <v>305</v>
      </c>
      <c r="B187" s="2" t="s">
        <v>23</v>
      </c>
      <c r="C187" s="57"/>
      <c r="D187" s="85" t="s">
        <v>24</v>
      </c>
      <c r="E187" s="15"/>
      <c r="F187" s="4">
        <v>2.89</v>
      </c>
      <c r="G187" s="4">
        <v>17697</v>
      </c>
      <c r="H187" s="5">
        <f t="shared" si="218"/>
        <v>51144.33</v>
      </c>
      <c r="I187" s="4">
        <v>1</v>
      </c>
      <c r="J187" s="6">
        <f t="shared" si="219"/>
        <v>51144.33</v>
      </c>
      <c r="K187" s="7">
        <v>1.45</v>
      </c>
      <c r="L187" s="6">
        <f t="shared" si="198"/>
        <v>74159.2785</v>
      </c>
      <c r="M187" s="6"/>
      <c r="N187" s="6">
        <f t="shared" si="222"/>
        <v>74159.2785</v>
      </c>
      <c r="O187" s="6">
        <f t="shared" si="221"/>
        <v>7415.92785</v>
      </c>
      <c r="P187" s="5"/>
      <c r="Q187" s="6"/>
      <c r="R187" s="6"/>
      <c r="S187" s="6">
        <f t="shared" si="206"/>
        <v>81575.206349999993</v>
      </c>
      <c r="T187" s="6"/>
    </row>
    <row r="188" spans="1:20">
      <c r="A188" s="1" t="s">
        <v>304</v>
      </c>
      <c r="B188" s="2" t="s">
        <v>23</v>
      </c>
      <c r="C188" s="57"/>
      <c r="D188" s="85" t="s">
        <v>24</v>
      </c>
      <c r="E188" s="15"/>
      <c r="F188" s="4">
        <v>2.89</v>
      </c>
      <c r="G188" s="4">
        <v>17697</v>
      </c>
      <c r="H188" s="5">
        <f t="shared" si="218"/>
        <v>51144.33</v>
      </c>
      <c r="I188" s="4">
        <v>0.5</v>
      </c>
      <c r="J188" s="6">
        <f t="shared" si="219"/>
        <v>25572.165000000001</v>
      </c>
      <c r="K188" s="7">
        <v>1.45</v>
      </c>
      <c r="L188" s="6">
        <f t="shared" si="198"/>
        <v>37079.63925</v>
      </c>
      <c r="M188" s="6"/>
      <c r="N188" s="6">
        <f t="shared" si="222"/>
        <v>37079.63925</v>
      </c>
      <c r="O188" s="6">
        <f t="shared" si="221"/>
        <v>3707.963925</v>
      </c>
      <c r="P188" s="5"/>
      <c r="Q188" s="6"/>
      <c r="R188" s="6"/>
      <c r="S188" s="6">
        <f t="shared" si="206"/>
        <v>40787.603174999997</v>
      </c>
      <c r="T188" s="6"/>
    </row>
    <row r="189" spans="1:20">
      <c r="A189" s="1" t="s">
        <v>296</v>
      </c>
      <c r="B189" s="2" t="s">
        <v>23</v>
      </c>
      <c r="C189" s="57"/>
      <c r="D189" s="85" t="s">
        <v>24</v>
      </c>
      <c r="E189" s="15"/>
      <c r="F189" s="4">
        <v>2.89</v>
      </c>
      <c r="G189" s="4">
        <v>17697</v>
      </c>
      <c r="H189" s="5">
        <f t="shared" si="218"/>
        <v>51144.33</v>
      </c>
      <c r="I189" s="4">
        <v>1</v>
      </c>
      <c r="J189" s="6">
        <f t="shared" si="219"/>
        <v>51144.33</v>
      </c>
      <c r="K189" s="7">
        <v>1.45</v>
      </c>
      <c r="L189" s="6">
        <f t="shared" si="198"/>
        <v>74159.2785</v>
      </c>
      <c r="M189" s="6"/>
      <c r="N189" s="6">
        <f t="shared" si="222"/>
        <v>74159.2785</v>
      </c>
      <c r="O189" s="6">
        <f t="shared" si="221"/>
        <v>7415.92785</v>
      </c>
      <c r="P189" s="5"/>
      <c r="Q189" s="55"/>
      <c r="R189" s="6"/>
      <c r="S189" s="6">
        <f t="shared" si="206"/>
        <v>81575.206349999993</v>
      </c>
      <c r="T189" s="6"/>
    </row>
    <row r="190" spans="1:20">
      <c r="A190" s="1" t="s">
        <v>296</v>
      </c>
      <c r="B190" s="2" t="s">
        <v>23</v>
      </c>
      <c r="C190" s="57"/>
      <c r="D190" s="85" t="s">
        <v>24</v>
      </c>
      <c r="E190" s="15"/>
      <c r="F190" s="4">
        <v>2.89</v>
      </c>
      <c r="G190" s="4">
        <v>17697</v>
      </c>
      <c r="H190" s="5">
        <f t="shared" si="218"/>
        <v>51144.33</v>
      </c>
      <c r="I190" s="4">
        <v>0.5</v>
      </c>
      <c r="J190" s="6">
        <f t="shared" si="219"/>
        <v>25572.165000000001</v>
      </c>
      <c r="K190" s="7">
        <v>1.45</v>
      </c>
      <c r="L190" s="6">
        <f t="shared" si="198"/>
        <v>37079.63925</v>
      </c>
      <c r="M190" s="6"/>
      <c r="N190" s="6">
        <f t="shared" si="222"/>
        <v>37079.63925</v>
      </c>
      <c r="O190" s="6">
        <f t="shared" si="221"/>
        <v>3707.963925</v>
      </c>
      <c r="P190" s="5"/>
      <c r="Q190" s="6"/>
      <c r="R190" s="6"/>
      <c r="S190" s="6">
        <f t="shared" si="206"/>
        <v>40787.603174999997</v>
      </c>
      <c r="T190" s="6"/>
    </row>
    <row r="191" spans="1:20">
      <c r="A191" s="1" t="s">
        <v>303</v>
      </c>
      <c r="B191" s="2" t="s">
        <v>23</v>
      </c>
      <c r="C191" s="57"/>
      <c r="D191" s="85" t="s">
        <v>24</v>
      </c>
      <c r="E191" s="15"/>
      <c r="F191" s="4">
        <v>2.89</v>
      </c>
      <c r="G191" s="4">
        <v>17697</v>
      </c>
      <c r="H191" s="5">
        <f t="shared" si="218"/>
        <v>51144.33</v>
      </c>
      <c r="I191" s="4">
        <v>0.5</v>
      </c>
      <c r="J191" s="6">
        <f t="shared" si="219"/>
        <v>25572.165000000001</v>
      </c>
      <c r="K191" s="7">
        <v>1.45</v>
      </c>
      <c r="L191" s="6">
        <f t="shared" si="198"/>
        <v>37079.63925</v>
      </c>
      <c r="M191" s="6"/>
      <c r="N191" s="6">
        <f t="shared" si="222"/>
        <v>37079.63925</v>
      </c>
      <c r="O191" s="6">
        <f t="shared" si="221"/>
        <v>3707.963925</v>
      </c>
      <c r="P191" s="5"/>
      <c r="Q191" s="6"/>
      <c r="R191" s="6"/>
      <c r="S191" s="6">
        <f t="shared" si="206"/>
        <v>40787.603174999997</v>
      </c>
      <c r="T191" s="6"/>
    </row>
    <row r="192" spans="1:20">
      <c r="A192" s="1" t="s">
        <v>302</v>
      </c>
      <c r="B192" s="2" t="s">
        <v>23</v>
      </c>
      <c r="C192" s="57"/>
      <c r="D192" s="85" t="s">
        <v>24</v>
      </c>
      <c r="E192" s="15"/>
      <c r="F192" s="4">
        <v>2.89</v>
      </c>
      <c r="G192" s="4">
        <v>17697</v>
      </c>
      <c r="H192" s="5">
        <f t="shared" si="218"/>
        <v>51144.33</v>
      </c>
      <c r="I192" s="4">
        <v>0.5</v>
      </c>
      <c r="J192" s="6">
        <f t="shared" si="219"/>
        <v>25572.165000000001</v>
      </c>
      <c r="K192" s="7">
        <v>1.45</v>
      </c>
      <c r="L192" s="6">
        <f t="shared" si="198"/>
        <v>37079.63925</v>
      </c>
      <c r="M192" s="6"/>
      <c r="N192" s="6">
        <f t="shared" si="222"/>
        <v>37079.63925</v>
      </c>
      <c r="O192" s="6">
        <f t="shared" si="221"/>
        <v>3707.963925</v>
      </c>
      <c r="P192" s="5"/>
      <c r="Q192" s="6"/>
      <c r="R192" s="6"/>
      <c r="S192" s="6">
        <f t="shared" si="206"/>
        <v>40787.603174999997</v>
      </c>
      <c r="T192" s="6"/>
    </row>
    <row r="193" spans="1:20">
      <c r="A193" s="1" t="s">
        <v>301</v>
      </c>
      <c r="B193" s="2" t="s">
        <v>23</v>
      </c>
      <c r="C193" s="57"/>
      <c r="D193" s="85" t="s">
        <v>24</v>
      </c>
      <c r="E193" s="15"/>
      <c r="F193" s="4">
        <v>2.89</v>
      </c>
      <c r="G193" s="4">
        <v>17697</v>
      </c>
      <c r="H193" s="5">
        <f>F193*G194</f>
        <v>51144.33</v>
      </c>
      <c r="I193" s="4">
        <v>0.5</v>
      </c>
      <c r="J193" s="6">
        <f t="shared" si="219"/>
        <v>25572.165000000001</v>
      </c>
      <c r="K193" s="7">
        <v>1.45</v>
      </c>
      <c r="L193" s="6">
        <f t="shared" si="198"/>
        <v>37079.63925</v>
      </c>
      <c r="M193" s="6"/>
      <c r="N193" s="6">
        <f t="shared" si="222"/>
        <v>37079.63925</v>
      </c>
      <c r="O193" s="6">
        <f t="shared" si="221"/>
        <v>3707.963925</v>
      </c>
      <c r="P193" s="5"/>
      <c r="Q193" s="6"/>
      <c r="R193" s="6"/>
      <c r="S193" s="6">
        <f t="shared" si="206"/>
        <v>40787.603174999997</v>
      </c>
      <c r="T193" s="6"/>
    </row>
    <row r="194" spans="1:20">
      <c r="A194" s="1" t="s">
        <v>300</v>
      </c>
      <c r="B194" s="2" t="s">
        <v>23</v>
      </c>
      <c r="C194" s="57"/>
      <c r="D194" s="85" t="s">
        <v>24</v>
      </c>
      <c r="E194" s="15"/>
      <c r="F194" s="4">
        <v>2.89</v>
      </c>
      <c r="G194" s="4">
        <v>17697</v>
      </c>
      <c r="H194" s="5">
        <f>F194*G195</f>
        <v>51144.33</v>
      </c>
      <c r="I194" s="4">
        <v>0.5</v>
      </c>
      <c r="J194" s="6">
        <f t="shared" si="219"/>
        <v>25572.165000000001</v>
      </c>
      <c r="K194" s="7">
        <v>1.45</v>
      </c>
      <c r="L194" s="6">
        <f t="shared" si="198"/>
        <v>37079.63925</v>
      </c>
      <c r="M194" s="6"/>
      <c r="N194" s="6">
        <f t="shared" si="222"/>
        <v>37079.63925</v>
      </c>
      <c r="O194" s="6">
        <f t="shared" si="221"/>
        <v>3707.963925</v>
      </c>
      <c r="P194" s="5"/>
      <c r="Q194" s="6"/>
      <c r="R194" s="6"/>
      <c r="S194" s="6">
        <f t="shared" si="206"/>
        <v>40787.603174999997</v>
      </c>
      <c r="T194" s="6"/>
    </row>
    <row r="195" spans="1:20">
      <c r="A195" s="1" t="s">
        <v>298</v>
      </c>
      <c r="B195" s="2" t="s">
        <v>23</v>
      </c>
      <c r="C195" s="57"/>
      <c r="D195" s="85" t="s">
        <v>24</v>
      </c>
      <c r="E195" s="15"/>
      <c r="F195" s="4">
        <v>2.89</v>
      </c>
      <c r="G195" s="4">
        <v>17697</v>
      </c>
      <c r="H195" s="5">
        <v>51144</v>
      </c>
      <c r="I195" s="4">
        <v>1</v>
      </c>
      <c r="J195" s="6">
        <f t="shared" si="219"/>
        <v>51144</v>
      </c>
      <c r="K195" s="7">
        <v>1.45</v>
      </c>
      <c r="L195" s="6">
        <f t="shared" si="198"/>
        <v>74158.8</v>
      </c>
      <c r="M195" s="6"/>
      <c r="N195" s="6">
        <f t="shared" si="222"/>
        <v>74158.8</v>
      </c>
      <c r="O195" s="6">
        <f t="shared" si="221"/>
        <v>7415.880000000001</v>
      </c>
      <c r="P195" s="5"/>
      <c r="Q195" s="6"/>
      <c r="R195" s="6"/>
      <c r="S195" s="6">
        <f t="shared" si="206"/>
        <v>81574.680000000008</v>
      </c>
      <c r="T195" s="6"/>
    </row>
    <row r="196" spans="1:20">
      <c r="A196" s="1" t="s">
        <v>298</v>
      </c>
      <c r="B196" s="2" t="s">
        <v>23</v>
      </c>
      <c r="C196" s="57"/>
      <c r="D196" s="85" t="s">
        <v>24</v>
      </c>
      <c r="E196" s="15"/>
      <c r="F196" s="4">
        <v>2.89</v>
      </c>
      <c r="G196" s="4">
        <v>17697</v>
      </c>
      <c r="H196" s="5">
        <f>F196*G201</f>
        <v>51144.33</v>
      </c>
      <c r="I196" s="4">
        <v>1</v>
      </c>
      <c r="J196" s="6">
        <f t="shared" si="219"/>
        <v>51144.33</v>
      </c>
      <c r="K196" s="7">
        <v>1.45</v>
      </c>
      <c r="L196" s="6">
        <f t="shared" si="198"/>
        <v>74159.2785</v>
      </c>
      <c r="M196" s="6"/>
      <c r="N196" s="6">
        <f t="shared" si="222"/>
        <v>74159.2785</v>
      </c>
      <c r="O196" s="6">
        <f t="shared" si="221"/>
        <v>7415.92785</v>
      </c>
      <c r="P196" s="5"/>
      <c r="Q196" s="6"/>
      <c r="R196" s="6"/>
      <c r="S196" s="6">
        <f t="shared" si="206"/>
        <v>81575.206349999993</v>
      </c>
      <c r="T196" s="6"/>
    </row>
    <row r="197" spans="1:20">
      <c r="A197" s="1" t="s">
        <v>299</v>
      </c>
      <c r="B197" s="2" t="s">
        <v>23</v>
      </c>
      <c r="C197" s="57"/>
      <c r="D197" s="85" t="s">
        <v>24</v>
      </c>
      <c r="E197" s="15"/>
      <c r="F197" s="4">
        <v>2.89</v>
      </c>
      <c r="G197" s="4">
        <v>17697</v>
      </c>
      <c r="H197" s="5">
        <f>F197*G202</f>
        <v>51144.33</v>
      </c>
      <c r="I197" s="4">
        <v>0.5</v>
      </c>
      <c r="J197" s="6">
        <f t="shared" si="219"/>
        <v>25572.165000000001</v>
      </c>
      <c r="K197" s="7">
        <v>1.45</v>
      </c>
      <c r="L197" s="6">
        <f t="shared" si="198"/>
        <v>37079.63925</v>
      </c>
      <c r="M197" s="6"/>
      <c r="N197" s="6">
        <f t="shared" si="222"/>
        <v>37079.63925</v>
      </c>
      <c r="O197" s="6">
        <f t="shared" si="221"/>
        <v>3707.963925</v>
      </c>
      <c r="P197" s="5"/>
      <c r="Q197" s="6"/>
      <c r="R197" s="6"/>
      <c r="S197" s="6">
        <f t="shared" si="206"/>
        <v>40787.603174999997</v>
      </c>
      <c r="T197" s="6"/>
    </row>
    <row r="198" spans="1:20">
      <c r="A198" s="1" t="s">
        <v>298</v>
      </c>
      <c r="B198" s="2" t="s">
        <v>23</v>
      </c>
      <c r="C198" s="57"/>
      <c r="D198" s="85" t="s">
        <v>24</v>
      </c>
      <c r="E198" s="15"/>
      <c r="F198" s="4">
        <v>2.89</v>
      </c>
      <c r="G198" s="4">
        <v>17697</v>
      </c>
      <c r="H198" s="5">
        <f>F198*G202</f>
        <v>51144.33</v>
      </c>
      <c r="I198" s="4">
        <v>1</v>
      </c>
      <c r="J198" s="6">
        <f t="shared" ref="J198:J199" si="223">H198*I198</f>
        <v>51144.33</v>
      </c>
      <c r="K198" s="7">
        <v>1.45</v>
      </c>
      <c r="L198" s="6">
        <f t="shared" ref="L198:L205" si="224">J198*K198</f>
        <v>74159.2785</v>
      </c>
      <c r="M198" s="6"/>
      <c r="N198" s="6">
        <f t="shared" ref="N198" si="225">L198</f>
        <v>74159.2785</v>
      </c>
      <c r="O198" s="6">
        <f t="shared" ref="O198" si="226">N198*0.1</f>
        <v>7415.92785</v>
      </c>
      <c r="P198" s="5"/>
      <c r="Q198" s="6"/>
      <c r="R198" s="6"/>
      <c r="S198" s="6">
        <f t="shared" ref="S198" si="227">N198+O198+P198+Q198+R198</f>
        <v>81575.206349999993</v>
      </c>
      <c r="T198" s="6"/>
    </row>
    <row r="199" spans="1:20">
      <c r="A199" s="2"/>
      <c r="B199" s="2"/>
      <c r="C199" s="57"/>
      <c r="D199" s="2"/>
      <c r="E199" s="13"/>
      <c r="F199" s="4">
        <v>2.89</v>
      </c>
      <c r="G199" s="4">
        <v>17697</v>
      </c>
      <c r="H199" s="5">
        <f>F199*G203</f>
        <v>51144.33</v>
      </c>
      <c r="I199" s="4">
        <v>0.5</v>
      </c>
      <c r="J199" s="6">
        <f t="shared" si="223"/>
        <v>25572.165000000001</v>
      </c>
      <c r="K199" s="7">
        <v>1.45</v>
      </c>
      <c r="L199" s="6">
        <f t="shared" si="224"/>
        <v>37079.63925</v>
      </c>
      <c r="M199" s="6"/>
      <c r="N199" s="6">
        <f t="shared" ref="N199" si="228">L199</f>
        <v>37079.63925</v>
      </c>
      <c r="O199" s="6">
        <f t="shared" ref="O199" si="229">N199*0.1</f>
        <v>3707.963925</v>
      </c>
      <c r="P199" s="5"/>
      <c r="Q199" s="6"/>
      <c r="R199" s="6"/>
      <c r="S199" s="6">
        <f t="shared" si="206"/>
        <v>40787.603174999997</v>
      </c>
      <c r="T199" s="6"/>
    </row>
    <row r="200" spans="1:20">
      <c r="A200" s="2" t="s">
        <v>27</v>
      </c>
      <c r="B200" s="2"/>
      <c r="C200" s="57"/>
      <c r="D200" s="2"/>
      <c r="E200" s="13"/>
      <c r="F200" s="4"/>
      <c r="G200" s="4"/>
      <c r="H200" s="5"/>
      <c r="I200" s="4"/>
      <c r="J200" s="6"/>
      <c r="K200" s="7"/>
      <c r="L200" s="6"/>
      <c r="M200" s="6"/>
      <c r="N200" s="6"/>
      <c r="O200" s="6"/>
      <c r="P200" s="5"/>
      <c r="Q200" s="6"/>
      <c r="R200" s="6"/>
      <c r="S200" s="6"/>
      <c r="T200" s="6"/>
    </row>
    <row r="201" spans="1:20">
      <c r="A201" s="4" t="s">
        <v>312</v>
      </c>
      <c r="B201" s="85" t="s">
        <v>5</v>
      </c>
      <c r="C201" s="59"/>
      <c r="D201" s="51" t="s">
        <v>28</v>
      </c>
      <c r="E201" s="14" t="s">
        <v>184</v>
      </c>
      <c r="F201" s="4">
        <v>4.49</v>
      </c>
      <c r="G201" s="4">
        <v>17697</v>
      </c>
      <c r="H201" s="5">
        <f t="shared" si="218"/>
        <v>79459.53</v>
      </c>
      <c r="I201" s="4">
        <v>1</v>
      </c>
      <c r="J201" s="6">
        <f t="shared" si="219"/>
        <v>79459.53</v>
      </c>
      <c r="K201" s="7">
        <v>1.45</v>
      </c>
      <c r="L201" s="6">
        <f t="shared" si="224"/>
        <v>115216.31849999999</v>
      </c>
      <c r="M201" s="6">
        <f t="shared" ref="M201" si="230">J201*0.25</f>
        <v>19864.8825</v>
      </c>
      <c r="N201" s="6">
        <f t="shared" ref="N201:N203" si="231">J201+M201</f>
        <v>99324.412500000006</v>
      </c>
      <c r="O201" s="6">
        <f t="shared" si="221"/>
        <v>9932.4412500000017</v>
      </c>
      <c r="P201" s="5"/>
      <c r="Q201" s="6"/>
      <c r="R201" s="6"/>
      <c r="S201" s="6">
        <f t="shared" si="206"/>
        <v>109256.85375000001</v>
      </c>
      <c r="T201" s="6"/>
    </row>
    <row r="202" spans="1:20">
      <c r="A202" s="1" t="s">
        <v>29</v>
      </c>
      <c r="B202" s="2" t="s">
        <v>14</v>
      </c>
      <c r="C202" s="61"/>
      <c r="D202" s="2" t="s">
        <v>30</v>
      </c>
      <c r="E202" s="14" t="s">
        <v>185</v>
      </c>
      <c r="F202" s="4">
        <v>3.12</v>
      </c>
      <c r="G202" s="4">
        <v>17697</v>
      </c>
      <c r="H202" s="5">
        <f t="shared" si="218"/>
        <v>55214.64</v>
      </c>
      <c r="I202" s="4">
        <v>1</v>
      </c>
      <c r="J202" s="6">
        <f t="shared" si="219"/>
        <v>55214.64</v>
      </c>
      <c r="K202" s="7">
        <v>1.45</v>
      </c>
      <c r="L202" s="6">
        <f t="shared" si="224"/>
        <v>80061.228000000003</v>
      </c>
      <c r="M202" s="6"/>
      <c r="N202" s="6">
        <f>L202</f>
        <v>80061.228000000003</v>
      </c>
      <c r="O202" s="6">
        <f t="shared" si="221"/>
        <v>8006.122800000001</v>
      </c>
      <c r="P202" s="5"/>
      <c r="Q202" s="6"/>
      <c r="R202" s="6"/>
      <c r="S202" s="6">
        <f t="shared" si="206"/>
        <v>88067.3508</v>
      </c>
      <c r="T202" s="6"/>
    </row>
    <row r="203" spans="1:20">
      <c r="A203" s="1" t="s">
        <v>66</v>
      </c>
      <c r="B203" s="2" t="s">
        <v>5</v>
      </c>
      <c r="C203" s="61"/>
      <c r="D203" s="51" t="s">
        <v>28</v>
      </c>
      <c r="E203" s="14" t="s">
        <v>186</v>
      </c>
      <c r="F203" s="4">
        <v>4.59</v>
      </c>
      <c r="G203" s="4">
        <v>17697</v>
      </c>
      <c r="H203" s="5">
        <f t="shared" si="218"/>
        <v>81229.23</v>
      </c>
      <c r="I203" s="4">
        <v>1</v>
      </c>
      <c r="J203" s="6">
        <f t="shared" si="219"/>
        <v>81229.23</v>
      </c>
      <c r="K203" s="7">
        <v>1.45</v>
      </c>
      <c r="L203" s="6">
        <f>J203*K203</f>
        <v>117782.3835</v>
      </c>
      <c r="M203" s="6">
        <f t="shared" ref="M203" si="232">J203*0.25</f>
        <v>20307.307499999999</v>
      </c>
      <c r="N203" s="6">
        <f t="shared" si="231"/>
        <v>101536.53749999999</v>
      </c>
      <c r="O203" s="6">
        <f t="shared" si="221"/>
        <v>10153.653749999999</v>
      </c>
      <c r="P203" s="5"/>
      <c r="Q203" s="6"/>
      <c r="R203" s="6"/>
      <c r="S203" s="6">
        <f t="shared" si="206"/>
        <v>111690.19124999999</v>
      </c>
      <c r="T203" s="6"/>
    </row>
    <row r="204" spans="1:20">
      <c r="A204" s="1" t="s">
        <v>67</v>
      </c>
      <c r="B204" s="2" t="s">
        <v>14</v>
      </c>
      <c r="C204" s="61"/>
      <c r="D204" s="2" t="s">
        <v>30</v>
      </c>
      <c r="E204" s="14" t="s">
        <v>187</v>
      </c>
      <c r="F204" s="4">
        <v>2.98</v>
      </c>
      <c r="G204" s="4">
        <v>17697</v>
      </c>
      <c r="H204" s="5">
        <f t="shared" si="218"/>
        <v>52737.06</v>
      </c>
      <c r="I204" s="4">
        <v>1</v>
      </c>
      <c r="J204" s="6">
        <f t="shared" si="219"/>
        <v>52737.06</v>
      </c>
      <c r="K204" s="7">
        <v>3.45</v>
      </c>
      <c r="L204" s="6">
        <f t="shared" si="224"/>
        <v>181942.85699999999</v>
      </c>
      <c r="M204" s="6"/>
      <c r="N204" s="6"/>
      <c r="O204" s="6">
        <f>L204*10%</f>
        <v>18194.2857</v>
      </c>
      <c r="P204" s="5"/>
      <c r="Q204" s="6"/>
      <c r="R204" s="6"/>
      <c r="S204" s="6">
        <f>L204+O204</f>
        <v>200137.1427</v>
      </c>
      <c r="T204" s="6"/>
    </row>
    <row r="205" spans="1:20">
      <c r="A205" s="1" t="s">
        <v>201</v>
      </c>
      <c r="B205" s="2"/>
      <c r="C205" s="61"/>
      <c r="D205" s="51" t="s">
        <v>203</v>
      </c>
      <c r="E205" s="14" t="s">
        <v>202</v>
      </c>
      <c r="F205" s="4">
        <v>3.58</v>
      </c>
      <c r="G205" s="4">
        <v>17697</v>
      </c>
      <c r="H205" s="5">
        <f t="shared" si="218"/>
        <v>63355.26</v>
      </c>
      <c r="I205" s="4">
        <v>1</v>
      </c>
      <c r="J205" s="6">
        <f t="shared" si="219"/>
        <v>63355.26</v>
      </c>
      <c r="K205" s="7">
        <v>1.45</v>
      </c>
      <c r="L205" s="6">
        <f t="shared" si="224"/>
        <v>91865.126999999993</v>
      </c>
      <c r="M205" s="6"/>
      <c r="N205" s="6"/>
      <c r="O205" s="6">
        <f>L205*10%</f>
        <v>9186.5126999999993</v>
      </c>
      <c r="P205" s="5"/>
      <c r="Q205" s="6"/>
      <c r="R205" s="6"/>
      <c r="S205" s="6">
        <f>L205+O205</f>
        <v>101051.6397</v>
      </c>
      <c r="T205" s="6"/>
    </row>
    <row r="206" spans="1:20">
      <c r="A206" s="4" t="s">
        <v>32</v>
      </c>
      <c r="B206" s="85"/>
      <c r="C206" s="59"/>
      <c r="D206" s="85"/>
      <c r="E206" s="14"/>
      <c r="F206" s="4"/>
      <c r="G206" s="4"/>
      <c r="H206" s="5"/>
      <c r="I206" s="4"/>
      <c r="J206" s="6"/>
      <c r="K206" s="6"/>
      <c r="L206" s="6"/>
      <c r="M206" s="6"/>
      <c r="N206" s="6"/>
      <c r="O206" s="6"/>
      <c r="P206" s="5"/>
      <c r="Q206" s="6"/>
      <c r="R206" s="6"/>
      <c r="S206" s="6">
        <f t="shared" si="206"/>
        <v>0</v>
      </c>
      <c r="T206" s="6"/>
    </row>
    <row r="207" spans="1:20">
      <c r="A207" s="4" t="s">
        <v>313</v>
      </c>
      <c r="B207" s="85" t="s">
        <v>5</v>
      </c>
      <c r="C207" s="59"/>
      <c r="D207" s="85" t="s">
        <v>11</v>
      </c>
      <c r="E207" s="14" t="s">
        <v>31</v>
      </c>
      <c r="F207" s="4"/>
      <c r="G207" s="4"/>
      <c r="H207" s="5"/>
      <c r="I207" s="4"/>
      <c r="J207" s="6"/>
      <c r="K207" s="6"/>
      <c r="L207" s="6">
        <v>290000</v>
      </c>
      <c r="M207" s="6"/>
      <c r="N207" s="6"/>
      <c r="O207" s="6"/>
      <c r="P207" s="5"/>
      <c r="Q207" s="6"/>
      <c r="R207" s="6"/>
      <c r="S207" s="6">
        <f>L207</f>
        <v>290000</v>
      </c>
      <c r="T207" s="6"/>
    </row>
    <row r="208" spans="1:20">
      <c r="A208" s="4" t="s">
        <v>317</v>
      </c>
      <c r="B208" s="85" t="s">
        <v>5</v>
      </c>
      <c r="C208" s="59"/>
      <c r="D208" s="85" t="s">
        <v>33</v>
      </c>
      <c r="E208" s="14" t="s">
        <v>188</v>
      </c>
      <c r="F208" s="4">
        <v>4.2300000000000004</v>
      </c>
      <c r="G208" s="4">
        <v>17697</v>
      </c>
      <c r="H208" s="5">
        <f t="shared" si="218"/>
        <v>74858.310000000012</v>
      </c>
      <c r="I208" s="4">
        <v>1</v>
      </c>
      <c r="J208" s="6">
        <f>H208*I208</f>
        <v>74858.310000000012</v>
      </c>
      <c r="K208" s="7">
        <v>2.8</v>
      </c>
      <c r="L208" s="6">
        <f>J208*K208</f>
        <v>209603.26800000001</v>
      </c>
      <c r="M208" s="6"/>
      <c r="N208" s="6"/>
      <c r="O208" s="6">
        <f>L208*10%</f>
        <v>20960.326800000003</v>
      </c>
      <c r="P208" s="5"/>
      <c r="Q208" s="6"/>
      <c r="R208" s="6"/>
      <c r="S208" s="6">
        <f>L208+O208</f>
        <v>230563.59480000002</v>
      </c>
      <c r="T208" s="6">
        <v>180000</v>
      </c>
    </row>
    <row r="209" spans="1:20">
      <c r="A209" s="4" t="s">
        <v>318</v>
      </c>
      <c r="B209" s="2" t="s">
        <v>14</v>
      </c>
      <c r="C209" s="59"/>
      <c r="D209" s="85" t="s">
        <v>30</v>
      </c>
      <c r="E209" s="14" t="s">
        <v>189</v>
      </c>
      <c r="F209" s="4">
        <v>3.29</v>
      </c>
      <c r="G209" s="4">
        <v>17697</v>
      </c>
      <c r="H209" s="5">
        <f t="shared" si="218"/>
        <v>58223.13</v>
      </c>
      <c r="I209" s="4">
        <v>1</v>
      </c>
      <c r="J209" s="6">
        <f t="shared" si="219"/>
        <v>58223.13</v>
      </c>
      <c r="K209" s="7">
        <v>1.45</v>
      </c>
      <c r="L209" s="6">
        <f t="shared" ref="L209" si="233">J209*K209</f>
        <v>84423.538499999995</v>
      </c>
      <c r="M209" s="6"/>
      <c r="N209" s="6">
        <f>L209</f>
        <v>84423.538499999995</v>
      </c>
      <c r="O209" s="6">
        <f t="shared" si="221"/>
        <v>8442.3538499999995</v>
      </c>
      <c r="P209" s="5"/>
      <c r="Q209" s="6"/>
      <c r="R209" s="6"/>
      <c r="S209" s="6">
        <f t="shared" si="206"/>
        <v>92865.892349999995</v>
      </c>
      <c r="T209" s="6"/>
    </row>
    <row r="210" spans="1:20">
      <c r="A210" s="93" t="s">
        <v>316</v>
      </c>
      <c r="B210" s="85" t="s">
        <v>5</v>
      </c>
      <c r="C210" s="59"/>
      <c r="D210" s="85" t="s">
        <v>34</v>
      </c>
      <c r="E210" s="14" t="s">
        <v>190</v>
      </c>
      <c r="F210" s="4">
        <v>4.46</v>
      </c>
      <c r="G210" s="4">
        <v>17697</v>
      </c>
      <c r="H210" s="5">
        <f t="shared" si="218"/>
        <v>78928.62</v>
      </c>
      <c r="I210" s="4">
        <v>1</v>
      </c>
      <c r="J210" s="6">
        <f t="shared" si="219"/>
        <v>78928.62</v>
      </c>
      <c r="K210" s="7">
        <v>2.31</v>
      </c>
      <c r="L210" s="6">
        <f>J210*K210</f>
        <v>182325.1122</v>
      </c>
      <c r="M210" s="6"/>
      <c r="N210" s="6"/>
      <c r="O210" s="6">
        <f t="shared" ref="O210:O216" si="234">L210*10%</f>
        <v>18232.51122</v>
      </c>
      <c r="P210" s="5"/>
      <c r="Q210" s="6"/>
      <c r="R210" s="6"/>
      <c r="S210" s="6">
        <f t="shared" ref="S210:S216" si="235">L210+O210</f>
        <v>200557.62342000002</v>
      </c>
      <c r="T210" s="6">
        <v>150000</v>
      </c>
    </row>
    <row r="211" spans="1:20">
      <c r="A211" s="93" t="s">
        <v>315</v>
      </c>
      <c r="B211" s="85" t="s">
        <v>5</v>
      </c>
      <c r="C211" s="59"/>
      <c r="D211" s="85" t="s">
        <v>33</v>
      </c>
      <c r="E211" s="14" t="s">
        <v>192</v>
      </c>
      <c r="F211" s="4">
        <v>4.6100000000000003</v>
      </c>
      <c r="G211" s="4">
        <v>17697</v>
      </c>
      <c r="H211" s="5">
        <f t="shared" si="218"/>
        <v>81583.170000000013</v>
      </c>
      <c r="I211" s="4">
        <v>1</v>
      </c>
      <c r="J211" s="6">
        <f t="shared" si="219"/>
        <v>81583.170000000013</v>
      </c>
      <c r="K211" s="7">
        <v>2.2799999999999998</v>
      </c>
      <c r="L211" s="6">
        <f>J211*K211</f>
        <v>186009.62760000001</v>
      </c>
      <c r="M211" s="6"/>
      <c r="N211" s="6"/>
      <c r="O211" s="6">
        <f t="shared" si="234"/>
        <v>18600.962760000002</v>
      </c>
      <c r="P211" s="5"/>
      <c r="Q211" s="6"/>
      <c r="R211" s="6"/>
      <c r="S211" s="6">
        <f t="shared" si="235"/>
        <v>204610.59036</v>
      </c>
      <c r="T211" s="6">
        <v>150000</v>
      </c>
    </row>
    <row r="212" spans="1:20">
      <c r="A212" s="93" t="s">
        <v>314</v>
      </c>
      <c r="B212" s="2" t="s">
        <v>5</v>
      </c>
      <c r="C212" s="59"/>
      <c r="D212" s="85" t="s">
        <v>33</v>
      </c>
      <c r="E212" s="14" t="s">
        <v>191</v>
      </c>
      <c r="F212" s="4">
        <v>4.1900000000000004</v>
      </c>
      <c r="G212" s="4">
        <v>17697</v>
      </c>
      <c r="H212" s="5">
        <f t="shared" si="218"/>
        <v>74150.430000000008</v>
      </c>
      <c r="I212" s="4">
        <v>0.5</v>
      </c>
      <c r="J212" s="6">
        <f t="shared" si="219"/>
        <v>37075.215000000004</v>
      </c>
      <c r="K212" s="7">
        <v>2.7</v>
      </c>
      <c r="L212" s="6">
        <f t="shared" ref="L212:L213" si="236">J212*K212</f>
        <v>100103.08050000001</v>
      </c>
      <c r="M212" s="6"/>
      <c r="N212" s="6"/>
      <c r="O212" s="6">
        <f t="shared" si="234"/>
        <v>10010.308050000001</v>
      </c>
      <c r="P212" s="5"/>
      <c r="Q212" s="6"/>
      <c r="R212" s="6"/>
      <c r="S212" s="6">
        <f t="shared" si="235"/>
        <v>110113.38855000002</v>
      </c>
      <c r="T212" s="6"/>
    </row>
    <row r="213" spans="1:20">
      <c r="A213" s="93" t="s">
        <v>314</v>
      </c>
      <c r="B213" s="2" t="s">
        <v>5</v>
      </c>
      <c r="C213" s="59"/>
      <c r="D213" s="85" t="s">
        <v>30</v>
      </c>
      <c r="E213" s="14" t="s">
        <v>191</v>
      </c>
      <c r="F213" s="4">
        <v>3.04</v>
      </c>
      <c r="G213" s="4">
        <v>17697</v>
      </c>
      <c r="H213" s="5">
        <f t="shared" ref="H213" si="237">F213*G213</f>
        <v>53798.879999999997</v>
      </c>
      <c r="I213" s="4">
        <v>0.5</v>
      </c>
      <c r="J213" s="6">
        <f t="shared" ref="J213" si="238">H213*I213</f>
        <v>26899.439999999999</v>
      </c>
      <c r="K213" s="7">
        <v>3.8</v>
      </c>
      <c r="L213" s="6">
        <f t="shared" si="236"/>
        <v>102217.87199999999</v>
      </c>
      <c r="M213" s="6"/>
      <c r="N213" s="6"/>
      <c r="O213" s="6">
        <f t="shared" si="234"/>
        <v>10221.787199999999</v>
      </c>
      <c r="P213" s="5"/>
      <c r="Q213" s="6"/>
      <c r="R213" s="6"/>
      <c r="S213" s="6">
        <f t="shared" si="235"/>
        <v>112439.65919999999</v>
      </c>
      <c r="T213" s="6"/>
    </row>
    <row r="214" spans="1:20">
      <c r="A214" s="90" t="s">
        <v>326</v>
      </c>
      <c r="B214" s="85" t="s">
        <v>5</v>
      </c>
      <c r="C214" s="59"/>
      <c r="D214" s="85" t="s">
        <v>30</v>
      </c>
      <c r="E214" s="14" t="s">
        <v>193</v>
      </c>
      <c r="F214" s="4">
        <v>2.98</v>
      </c>
      <c r="G214" s="4">
        <v>17697</v>
      </c>
      <c r="H214" s="5">
        <f t="shared" si="218"/>
        <v>52737.06</v>
      </c>
      <c r="I214" s="4">
        <v>1</v>
      </c>
      <c r="J214" s="6">
        <f t="shared" si="219"/>
        <v>52737.06</v>
      </c>
      <c r="K214" s="7">
        <v>1.45</v>
      </c>
      <c r="L214" s="6">
        <f>J214*K214</f>
        <v>76468.736999999994</v>
      </c>
      <c r="M214" s="6"/>
      <c r="N214" s="6"/>
      <c r="O214" s="6">
        <f t="shared" si="234"/>
        <v>7646.8737000000001</v>
      </c>
      <c r="P214" s="5"/>
      <c r="Q214" s="6"/>
      <c r="R214" s="6"/>
      <c r="S214" s="6">
        <f t="shared" si="235"/>
        <v>84115.61069999999</v>
      </c>
      <c r="T214" s="6"/>
    </row>
    <row r="215" spans="1:20">
      <c r="A215" s="4" t="s">
        <v>319</v>
      </c>
      <c r="B215" s="85" t="s">
        <v>5</v>
      </c>
      <c r="C215" s="59"/>
      <c r="D215" s="85" t="s">
        <v>89</v>
      </c>
      <c r="E215" s="14" t="s">
        <v>193</v>
      </c>
      <c r="F215" s="4">
        <v>3.35</v>
      </c>
      <c r="G215" s="4">
        <v>17697</v>
      </c>
      <c r="H215" s="5">
        <f t="shared" si="218"/>
        <v>59284.950000000004</v>
      </c>
      <c r="I215" s="4">
        <v>0.5</v>
      </c>
      <c r="J215" s="6">
        <f t="shared" si="219"/>
        <v>29642.475000000002</v>
      </c>
      <c r="K215" s="7">
        <v>3.56</v>
      </c>
      <c r="L215" s="6">
        <f t="shared" ref="L215:L273" si="239">J215*K215</f>
        <v>105527.21100000001</v>
      </c>
      <c r="M215" s="6"/>
      <c r="N215" s="6"/>
      <c r="O215" s="6">
        <f t="shared" si="234"/>
        <v>10552.721100000002</v>
      </c>
      <c r="P215" s="5"/>
      <c r="Q215" s="6"/>
      <c r="R215" s="6"/>
      <c r="S215" s="6">
        <f t="shared" si="235"/>
        <v>116079.93210000001</v>
      </c>
      <c r="T215" s="6"/>
    </row>
    <row r="216" spans="1:20">
      <c r="A216" s="90" t="s">
        <v>320</v>
      </c>
      <c r="B216" s="85" t="s">
        <v>5</v>
      </c>
      <c r="C216" s="59"/>
      <c r="D216" s="85" t="s">
        <v>34</v>
      </c>
      <c r="E216" s="14" t="s">
        <v>194</v>
      </c>
      <c r="F216" s="4">
        <v>4.51</v>
      </c>
      <c r="G216" s="4">
        <v>17697</v>
      </c>
      <c r="H216" s="5">
        <f t="shared" si="218"/>
        <v>79813.47</v>
      </c>
      <c r="I216" s="4">
        <v>1</v>
      </c>
      <c r="J216" s="6">
        <f t="shared" si="219"/>
        <v>79813.47</v>
      </c>
      <c r="K216" s="7">
        <v>1.45</v>
      </c>
      <c r="L216" s="6">
        <f t="shared" si="239"/>
        <v>115729.5315</v>
      </c>
      <c r="M216" s="6"/>
      <c r="N216" s="6"/>
      <c r="O216" s="6">
        <f t="shared" si="234"/>
        <v>11572.953150000001</v>
      </c>
      <c r="P216" s="5"/>
      <c r="Q216" s="6"/>
      <c r="R216" s="6"/>
      <c r="S216" s="6">
        <f t="shared" si="235"/>
        <v>127302.48465</v>
      </c>
      <c r="T216" s="6"/>
    </row>
    <row r="217" spans="1:20">
      <c r="A217" s="90" t="s">
        <v>321</v>
      </c>
      <c r="B217" s="85" t="s">
        <v>5</v>
      </c>
      <c r="C217" s="59"/>
      <c r="D217" s="85" t="s">
        <v>34</v>
      </c>
      <c r="E217" s="14" t="s">
        <v>194</v>
      </c>
      <c r="F217" s="4">
        <v>4.51</v>
      </c>
      <c r="G217" s="4">
        <v>17697</v>
      </c>
      <c r="H217" s="5">
        <f t="shared" si="218"/>
        <v>79813.47</v>
      </c>
      <c r="I217" s="4">
        <v>0.5</v>
      </c>
      <c r="J217" s="6">
        <f t="shared" si="219"/>
        <v>39906.735000000001</v>
      </c>
      <c r="K217" s="7">
        <v>1.45</v>
      </c>
      <c r="L217" s="6">
        <f t="shared" si="239"/>
        <v>57864.765749999999</v>
      </c>
      <c r="M217" s="6"/>
      <c r="N217" s="6"/>
      <c r="O217" s="6"/>
      <c r="P217" s="5"/>
      <c r="Q217" s="6"/>
      <c r="R217" s="6"/>
      <c r="S217" s="6">
        <f>L217</f>
        <v>57864.765749999999</v>
      </c>
      <c r="T217" s="6"/>
    </row>
    <row r="218" spans="1:20">
      <c r="A218" s="94" t="s">
        <v>322</v>
      </c>
      <c r="B218" s="4" t="s">
        <v>14</v>
      </c>
      <c r="C218" s="59"/>
      <c r="D218" s="85" t="s">
        <v>30</v>
      </c>
      <c r="E218" s="14" t="s">
        <v>195</v>
      </c>
      <c r="F218" s="4">
        <v>2.98</v>
      </c>
      <c r="G218" s="4">
        <v>17697</v>
      </c>
      <c r="H218" s="5">
        <f t="shared" ref="H218:H221" si="240">F218*G218</f>
        <v>52737.06</v>
      </c>
      <c r="I218" s="4">
        <v>1</v>
      </c>
      <c r="J218" s="6">
        <f t="shared" ref="J218:J244" si="241">H218*I218</f>
        <v>52737.06</v>
      </c>
      <c r="K218" s="7">
        <v>1.45</v>
      </c>
      <c r="L218" s="6">
        <f t="shared" si="239"/>
        <v>76468.736999999994</v>
      </c>
      <c r="M218" s="6"/>
      <c r="N218" s="6"/>
      <c r="O218" s="6">
        <f t="shared" ref="O218:O224" si="242">L218*10%</f>
        <v>7646.8737000000001</v>
      </c>
      <c r="P218" s="5"/>
      <c r="Q218" s="6"/>
      <c r="R218" s="6"/>
      <c r="S218" s="6">
        <f t="shared" ref="S218:S224" si="243">L218+O218</f>
        <v>84115.61069999999</v>
      </c>
      <c r="T218" s="6"/>
    </row>
    <row r="219" spans="1:20">
      <c r="A219" s="94" t="s">
        <v>323</v>
      </c>
      <c r="B219" s="52" t="s">
        <v>52</v>
      </c>
      <c r="C219" s="59"/>
      <c r="D219" s="85" t="s">
        <v>30</v>
      </c>
      <c r="E219" s="14" t="s">
        <v>68</v>
      </c>
      <c r="F219" s="4">
        <v>3.43</v>
      </c>
      <c r="G219" s="4">
        <v>17697</v>
      </c>
      <c r="H219" s="5">
        <f t="shared" si="240"/>
        <v>60700.710000000006</v>
      </c>
      <c r="I219" s="4">
        <v>1</v>
      </c>
      <c r="J219" s="6">
        <f t="shared" si="241"/>
        <v>60700.710000000006</v>
      </c>
      <c r="K219" s="7">
        <v>2.25</v>
      </c>
      <c r="L219" s="6">
        <f t="shared" si="239"/>
        <v>136576.5975</v>
      </c>
      <c r="M219" s="6"/>
      <c r="N219" s="6"/>
      <c r="O219" s="6">
        <f t="shared" si="242"/>
        <v>13657.659750000001</v>
      </c>
      <c r="P219" s="5"/>
      <c r="Q219" s="6"/>
      <c r="R219" s="6"/>
      <c r="S219" s="6">
        <f t="shared" si="243"/>
        <v>150234.25725</v>
      </c>
      <c r="T219" s="6">
        <v>100000</v>
      </c>
    </row>
    <row r="220" spans="1:20">
      <c r="A220" s="4" t="s">
        <v>324</v>
      </c>
      <c r="B220" s="52" t="s">
        <v>52</v>
      </c>
      <c r="C220" s="59"/>
      <c r="D220" s="85" t="s">
        <v>34</v>
      </c>
      <c r="E220" s="14" t="s">
        <v>196</v>
      </c>
      <c r="F220" s="4">
        <v>4.46</v>
      </c>
      <c r="G220" s="4">
        <v>17697</v>
      </c>
      <c r="H220" s="5">
        <f t="shared" si="240"/>
        <v>78928.62</v>
      </c>
      <c r="I220" s="4">
        <v>0.5</v>
      </c>
      <c r="J220" s="6">
        <f t="shared" si="241"/>
        <v>39464.31</v>
      </c>
      <c r="K220" s="7">
        <v>1.45</v>
      </c>
      <c r="L220" s="6">
        <f t="shared" si="239"/>
        <v>57223.249499999998</v>
      </c>
      <c r="M220" s="6"/>
      <c r="N220" s="6"/>
      <c r="O220" s="6">
        <f t="shared" si="242"/>
        <v>5722.3249500000002</v>
      </c>
      <c r="P220" s="5"/>
      <c r="Q220" s="6"/>
      <c r="R220" s="6"/>
      <c r="S220" s="6">
        <f t="shared" si="243"/>
        <v>62945.57445</v>
      </c>
      <c r="T220" s="6"/>
    </row>
    <row r="221" spans="1:20">
      <c r="A221" s="90" t="s">
        <v>325</v>
      </c>
      <c r="B221" s="52" t="s">
        <v>23</v>
      </c>
      <c r="C221" s="59"/>
      <c r="D221" s="85" t="s">
        <v>30</v>
      </c>
      <c r="E221" s="14" t="s">
        <v>197</v>
      </c>
      <c r="F221" s="4">
        <v>3.19</v>
      </c>
      <c r="G221" s="4">
        <v>17697</v>
      </c>
      <c r="H221" s="5">
        <f t="shared" si="240"/>
        <v>56453.43</v>
      </c>
      <c r="I221" s="4">
        <v>1</v>
      </c>
      <c r="J221" s="6">
        <f t="shared" si="241"/>
        <v>56453.43</v>
      </c>
      <c r="K221" s="7">
        <v>3.23</v>
      </c>
      <c r="L221" s="6">
        <f t="shared" si="239"/>
        <v>182344.57889999999</v>
      </c>
      <c r="M221" s="6"/>
      <c r="N221" s="6"/>
      <c r="O221" s="6">
        <f t="shared" si="242"/>
        <v>18234.457890000001</v>
      </c>
      <c r="P221" s="5"/>
      <c r="Q221" s="6"/>
      <c r="R221" s="6"/>
      <c r="S221" s="6">
        <f t="shared" si="243"/>
        <v>200579.03678999998</v>
      </c>
      <c r="T221" s="6"/>
    </row>
    <row r="222" spans="1:20">
      <c r="A222" s="53" t="s">
        <v>90</v>
      </c>
      <c r="B222" s="52" t="s">
        <v>23</v>
      </c>
      <c r="C222" s="59"/>
      <c r="D222" s="85" t="s">
        <v>30</v>
      </c>
      <c r="E222" s="14" t="s">
        <v>197</v>
      </c>
      <c r="F222" s="4">
        <v>3.19</v>
      </c>
      <c r="G222" s="4">
        <v>17697</v>
      </c>
      <c r="H222" s="5">
        <f t="shared" ref="H222:H224" si="244">F222*G222</f>
        <v>56453.43</v>
      </c>
      <c r="I222" s="4">
        <v>0.25</v>
      </c>
      <c r="J222" s="6">
        <f t="shared" ref="J222:J224" si="245">H222*I222</f>
        <v>14113.3575</v>
      </c>
      <c r="K222" s="7">
        <v>3.23</v>
      </c>
      <c r="L222" s="6">
        <f t="shared" ref="L222:L224" si="246">J222*K222</f>
        <v>45586.144724999998</v>
      </c>
      <c r="M222" s="6"/>
      <c r="N222" s="6"/>
      <c r="O222" s="6">
        <f t="shared" si="242"/>
        <v>4558.6144725000004</v>
      </c>
      <c r="P222" s="5"/>
      <c r="Q222" s="6"/>
      <c r="R222" s="6"/>
      <c r="S222" s="6">
        <f t="shared" si="243"/>
        <v>50144.759197499996</v>
      </c>
      <c r="T222" s="6"/>
    </row>
    <row r="223" spans="1:20">
      <c r="A223" s="91" t="s">
        <v>327</v>
      </c>
      <c r="B223" s="52" t="s">
        <v>23</v>
      </c>
      <c r="C223" s="59"/>
      <c r="D223" s="85" t="s">
        <v>89</v>
      </c>
      <c r="E223" s="14" t="s">
        <v>198</v>
      </c>
      <c r="F223" s="4">
        <v>3.31</v>
      </c>
      <c r="G223" s="4">
        <v>17697</v>
      </c>
      <c r="H223" s="5">
        <f t="shared" si="244"/>
        <v>58577.07</v>
      </c>
      <c r="I223" s="4">
        <v>0.5</v>
      </c>
      <c r="J223" s="6">
        <f t="shared" si="245"/>
        <v>29288.535</v>
      </c>
      <c r="K223" s="7">
        <v>1.87</v>
      </c>
      <c r="L223" s="6">
        <f t="shared" si="246"/>
        <v>54769.560450000004</v>
      </c>
      <c r="M223" s="6"/>
      <c r="N223" s="6"/>
      <c r="O223" s="6">
        <f t="shared" si="242"/>
        <v>5476.9560450000008</v>
      </c>
      <c r="P223" s="5"/>
      <c r="Q223" s="6"/>
      <c r="R223" s="6"/>
      <c r="S223" s="6">
        <f t="shared" si="243"/>
        <v>60246.516495000003</v>
      </c>
      <c r="T223" s="6"/>
    </row>
    <row r="224" spans="1:20">
      <c r="A224" s="4" t="s">
        <v>324</v>
      </c>
      <c r="B224" s="52"/>
      <c r="C224" s="59"/>
      <c r="D224" s="85" t="s">
        <v>33</v>
      </c>
      <c r="E224" s="87" t="s">
        <v>199</v>
      </c>
      <c r="F224" s="89">
        <v>4.2300000000000004</v>
      </c>
      <c r="G224" s="4">
        <v>17697</v>
      </c>
      <c r="H224" s="5">
        <f t="shared" si="244"/>
        <v>74858.310000000012</v>
      </c>
      <c r="I224" s="4">
        <v>0.5</v>
      </c>
      <c r="J224" s="6">
        <f t="shared" si="245"/>
        <v>37429.155000000006</v>
      </c>
      <c r="K224" s="7">
        <v>1.45</v>
      </c>
      <c r="L224" s="6">
        <f t="shared" si="246"/>
        <v>54272.274750000004</v>
      </c>
      <c r="M224" s="6"/>
      <c r="N224" s="6"/>
      <c r="O224" s="6">
        <f t="shared" si="242"/>
        <v>5427.2274750000006</v>
      </c>
      <c r="P224" s="5"/>
      <c r="Q224" s="6"/>
      <c r="R224" s="6"/>
      <c r="S224" s="6">
        <f t="shared" si="243"/>
        <v>59699.502225000004</v>
      </c>
      <c r="T224" s="6"/>
    </row>
    <row r="225" spans="1:20">
      <c r="A225" s="50" t="s">
        <v>35</v>
      </c>
      <c r="B225" s="52"/>
      <c r="C225" s="59"/>
      <c r="D225" s="85"/>
      <c r="E225" s="14"/>
      <c r="F225" s="4"/>
      <c r="G225" s="4"/>
      <c r="H225" s="5"/>
      <c r="I225" s="4"/>
      <c r="J225" s="6"/>
      <c r="K225" s="6"/>
      <c r="L225" s="6"/>
      <c r="M225" s="6"/>
      <c r="N225" s="6"/>
      <c r="O225" s="6"/>
      <c r="P225" s="5"/>
      <c r="Q225" s="6"/>
      <c r="R225" s="6"/>
      <c r="S225" s="6">
        <f t="shared" ref="S225:S245" si="247">N225+O225+P225+Q225+R225</f>
        <v>0</v>
      </c>
      <c r="T225" s="6"/>
    </row>
    <row r="226" spans="1:20">
      <c r="A226" s="1" t="s">
        <v>332</v>
      </c>
      <c r="B226" s="2" t="s">
        <v>23</v>
      </c>
      <c r="C226" s="62" t="s">
        <v>36</v>
      </c>
      <c r="D226" s="19" t="s">
        <v>26</v>
      </c>
      <c r="E226" s="84"/>
      <c r="F226" s="4">
        <v>2.89</v>
      </c>
      <c r="G226" s="4">
        <v>17697</v>
      </c>
      <c r="H226" s="5">
        <f t="shared" ref="H226:H244" si="248">F226*G226</f>
        <v>51144.33</v>
      </c>
      <c r="I226" s="4">
        <v>0.5</v>
      </c>
      <c r="J226" s="6">
        <f t="shared" si="241"/>
        <v>25572.165000000001</v>
      </c>
      <c r="K226" s="7">
        <v>1.45</v>
      </c>
      <c r="L226" s="6">
        <f t="shared" si="239"/>
        <v>37079.63925</v>
      </c>
      <c r="M226" s="6"/>
      <c r="N226" s="6">
        <f>L226</f>
        <v>37079.63925</v>
      </c>
      <c r="O226" s="6">
        <f t="shared" ref="O226:O244" si="249">N226*0.1</f>
        <v>3707.963925</v>
      </c>
      <c r="P226" s="5"/>
      <c r="Q226" s="6"/>
      <c r="R226" s="6"/>
      <c r="S226" s="6">
        <f t="shared" si="247"/>
        <v>40787.603174999997</v>
      </c>
      <c r="T226" s="6"/>
    </row>
    <row r="227" spans="1:20">
      <c r="A227" s="8" t="s">
        <v>333</v>
      </c>
      <c r="B227" s="2" t="s">
        <v>23</v>
      </c>
      <c r="C227" s="62" t="s">
        <v>36</v>
      </c>
      <c r="D227" s="19" t="s">
        <v>26</v>
      </c>
      <c r="E227" s="84"/>
      <c r="F227" s="4">
        <v>2.89</v>
      </c>
      <c r="G227" s="4">
        <v>17697</v>
      </c>
      <c r="H227" s="5">
        <f t="shared" si="248"/>
        <v>51144.33</v>
      </c>
      <c r="I227" s="4">
        <v>1</v>
      </c>
      <c r="J227" s="6">
        <f t="shared" si="241"/>
        <v>51144.33</v>
      </c>
      <c r="K227" s="7">
        <v>1.45</v>
      </c>
      <c r="L227" s="6">
        <f t="shared" si="239"/>
        <v>74159.2785</v>
      </c>
      <c r="M227" s="6"/>
      <c r="N227" s="6">
        <f t="shared" ref="N227:N244" si="250">L227</f>
        <v>74159.2785</v>
      </c>
      <c r="O227" s="6">
        <f t="shared" si="249"/>
        <v>7415.92785</v>
      </c>
      <c r="P227" s="5"/>
      <c r="Q227" s="6">
        <v>6194</v>
      </c>
      <c r="R227" s="6"/>
      <c r="S227" s="6">
        <f t="shared" si="247"/>
        <v>87769.206349999993</v>
      </c>
      <c r="T227" s="6"/>
    </row>
    <row r="228" spans="1:20" ht="16.5" customHeight="1">
      <c r="A228" s="95" t="s">
        <v>334</v>
      </c>
      <c r="B228" s="2" t="s">
        <v>23</v>
      </c>
      <c r="C228" s="62"/>
      <c r="D228" s="19" t="s">
        <v>26</v>
      </c>
      <c r="E228" s="84"/>
      <c r="F228" s="4">
        <v>2.89</v>
      </c>
      <c r="G228" s="4">
        <v>17697</v>
      </c>
      <c r="H228" s="5">
        <f t="shared" si="248"/>
        <v>51144.33</v>
      </c>
      <c r="I228" s="4">
        <v>1</v>
      </c>
      <c r="J228" s="6">
        <f t="shared" si="241"/>
        <v>51144.33</v>
      </c>
      <c r="K228" s="7">
        <v>1.45</v>
      </c>
      <c r="L228" s="6">
        <f t="shared" si="239"/>
        <v>74159.2785</v>
      </c>
      <c r="M228" s="6"/>
      <c r="N228" s="6">
        <f t="shared" si="250"/>
        <v>74159.2785</v>
      </c>
      <c r="O228" s="6">
        <f t="shared" si="249"/>
        <v>7415.92785</v>
      </c>
      <c r="P228" s="5">
        <v>17697</v>
      </c>
      <c r="Q228" s="6"/>
      <c r="R228" s="6"/>
      <c r="S228" s="6">
        <f t="shared" si="247"/>
        <v>99272.206349999993</v>
      </c>
      <c r="T228" s="6"/>
    </row>
    <row r="229" spans="1:20" ht="12" customHeight="1">
      <c r="A229" s="95" t="s">
        <v>338</v>
      </c>
      <c r="B229" s="2" t="s">
        <v>23</v>
      </c>
      <c r="C229" s="62"/>
      <c r="D229" s="19" t="s">
        <v>26</v>
      </c>
      <c r="E229" s="84"/>
      <c r="F229" s="4">
        <v>2.89</v>
      </c>
      <c r="G229" s="4">
        <v>17697</v>
      </c>
      <c r="H229" s="5">
        <f t="shared" si="248"/>
        <v>51144.33</v>
      </c>
      <c r="I229" s="4">
        <v>0.5</v>
      </c>
      <c r="J229" s="6">
        <f t="shared" si="241"/>
        <v>25572.165000000001</v>
      </c>
      <c r="K229" s="7">
        <v>1.45</v>
      </c>
      <c r="L229" s="6">
        <f t="shared" si="239"/>
        <v>37079.63925</v>
      </c>
      <c r="M229" s="6"/>
      <c r="N229" s="6"/>
      <c r="O229" s="6">
        <f t="shared" si="249"/>
        <v>0</v>
      </c>
      <c r="P229" s="5"/>
      <c r="Q229" s="6"/>
      <c r="R229" s="6"/>
      <c r="S229" s="6">
        <f>L229</f>
        <v>37079.63925</v>
      </c>
      <c r="T229" s="6"/>
    </row>
    <row r="230" spans="1:20">
      <c r="A230" s="1" t="s">
        <v>328</v>
      </c>
      <c r="B230" s="2" t="s">
        <v>23</v>
      </c>
      <c r="C230" s="62"/>
      <c r="D230" s="19" t="s">
        <v>26</v>
      </c>
      <c r="E230" s="84"/>
      <c r="F230" s="4">
        <v>2.89</v>
      </c>
      <c r="G230" s="4">
        <v>17697</v>
      </c>
      <c r="H230" s="5">
        <f t="shared" si="248"/>
        <v>51144.33</v>
      </c>
      <c r="I230" s="4">
        <v>1</v>
      </c>
      <c r="J230" s="6">
        <f t="shared" si="241"/>
        <v>51144.33</v>
      </c>
      <c r="K230" s="7">
        <v>1.45</v>
      </c>
      <c r="L230" s="6">
        <f t="shared" si="239"/>
        <v>74159.2785</v>
      </c>
      <c r="M230" s="6"/>
      <c r="N230" s="6">
        <f t="shared" si="250"/>
        <v>74159.2785</v>
      </c>
      <c r="O230" s="6">
        <f t="shared" si="249"/>
        <v>7415.92785</v>
      </c>
      <c r="P230" s="5"/>
      <c r="Q230" s="6"/>
      <c r="R230" s="6"/>
      <c r="S230" s="6">
        <f t="shared" si="247"/>
        <v>81575.206349999993</v>
      </c>
      <c r="T230" s="6"/>
    </row>
    <row r="231" spans="1:20" ht="15" customHeight="1">
      <c r="A231" s="1" t="s">
        <v>329</v>
      </c>
      <c r="B231" s="2" t="s">
        <v>23</v>
      </c>
      <c r="C231" s="62" t="s">
        <v>37</v>
      </c>
      <c r="D231" s="19" t="s">
        <v>26</v>
      </c>
      <c r="E231" s="84"/>
      <c r="F231" s="4">
        <v>2.89</v>
      </c>
      <c r="G231" s="4">
        <v>17697</v>
      </c>
      <c r="H231" s="5">
        <f t="shared" si="248"/>
        <v>51144.33</v>
      </c>
      <c r="I231" s="4">
        <v>1</v>
      </c>
      <c r="J231" s="6">
        <f t="shared" si="241"/>
        <v>51144.33</v>
      </c>
      <c r="K231" s="7">
        <v>1.45</v>
      </c>
      <c r="L231" s="6">
        <f t="shared" si="239"/>
        <v>74159.2785</v>
      </c>
      <c r="M231" s="6"/>
      <c r="N231" s="6">
        <f t="shared" si="250"/>
        <v>74159.2785</v>
      </c>
      <c r="O231" s="6">
        <f t="shared" si="249"/>
        <v>7415.92785</v>
      </c>
      <c r="P231" s="5"/>
      <c r="Q231" s="6">
        <v>3539</v>
      </c>
      <c r="R231" s="6"/>
      <c r="S231" s="6">
        <f t="shared" si="247"/>
        <v>85114.206349999993</v>
      </c>
      <c r="T231" s="6"/>
    </row>
    <row r="232" spans="1:20" ht="23.25" customHeight="1">
      <c r="A232" s="1" t="s">
        <v>330</v>
      </c>
      <c r="B232" s="2" t="s">
        <v>23</v>
      </c>
      <c r="C232" s="62" t="s">
        <v>61</v>
      </c>
      <c r="D232" s="19" t="s">
        <v>26</v>
      </c>
      <c r="E232" s="84"/>
      <c r="F232" s="4">
        <v>2.89</v>
      </c>
      <c r="G232" s="4">
        <v>17697</v>
      </c>
      <c r="H232" s="5">
        <f t="shared" si="248"/>
        <v>51144.33</v>
      </c>
      <c r="I232" s="4">
        <v>0.25</v>
      </c>
      <c r="J232" s="6">
        <f t="shared" si="241"/>
        <v>12786.0825</v>
      </c>
      <c r="K232" s="7">
        <v>1.45</v>
      </c>
      <c r="L232" s="6">
        <f t="shared" si="239"/>
        <v>18539.819625</v>
      </c>
      <c r="M232" s="6"/>
      <c r="N232" s="6">
        <f t="shared" si="250"/>
        <v>18539.819625</v>
      </c>
      <c r="O232" s="6">
        <f t="shared" si="249"/>
        <v>1853.9819625</v>
      </c>
      <c r="P232" s="5"/>
      <c r="Q232" s="6">
        <v>1770</v>
      </c>
      <c r="R232" s="6"/>
      <c r="S232" s="6">
        <f t="shared" si="247"/>
        <v>22163.801587499998</v>
      </c>
      <c r="T232" s="6"/>
    </row>
    <row r="233" spans="1:20">
      <c r="A233" s="1" t="s">
        <v>335</v>
      </c>
      <c r="B233" s="2" t="s">
        <v>23</v>
      </c>
      <c r="C233" s="62" t="s">
        <v>36</v>
      </c>
      <c r="D233" s="19" t="s">
        <v>26</v>
      </c>
      <c r="E233" s="84"/>
      <c r="F233" s="4">
        <v>2.89</v>
      </c>
      <c r="G233" s="4">
        <v>17697</v>
      </c>
      <c r="H233" s="5">
        <f t="shared" si="248"/>
        <v>51144.33</v>
      </c>
      <c r="I233" s="4">
        <v>0.5</v>
      </c>
      <c r="J233" s="6">
        <f t="shared" si="241"/>
        <v>25572.165000000001</v>
      </c>
      <c r="K233" s="7">
        <v>1.45</v>
      </c>
      <c r="L233" s="6">
        <f t="shared" si="239"/>
        <v>37079.63925</v>
      </c>
      <c r="M233" s="6"/>
      <c r="N233" s="6">
        <f t="shared" si="250"/>
        <v>37079.63925</v>
      </c>
      <c r="O233" s="6">
        <f t="shared" si="249"/>
        <v>3707.963925</v>
      </c>
      <c r="P233" s="5"/>
      <c r="Q233" s="6">
        <v>3097</v>
      </c>
      <c r="R233" s="6"/>
      <c r="S233" s="6">
        <f t="shared" si="247"/>
        <v>43884.603174999997</v>
      </c>
      <c r="T233" s="6"/>
    </row>
    <row r="234" spans="1:20">
      <c r="A234" s="1" t="s">
        <v>336</v>
      </c>
      <c r="B234" s="2" t="s">
        <v>23</v>
      </c>
      <c r="C234" s="62"/>
      <c r="D234" s="19" t="s">
        <v>26</v>
      </c>
      <c r="E234" s="84"/>
      <c r="F234" s="4">
        <v>2.89</v>
      </c>
      <c r="G234" s="4">
        <v>17697</v>
      </c>
      <c r="H234" s="5">
        <f t="shared" si="248"/>
        <v>51144.33</v>
      </c>
      <c r="I234" s="4">
        <v>0.5</v>
      </c>
      <c r="J234" s="6">
        <f t="shared" si="241"/>
        <v>25572.165000000001</v>
      </c>
      <c r="K234" s="7">
        <v>1.45</v>
      </c>
      <c r="L234" s="6">
        <f t="shared" si="239"/>
        <v>37079.63925</v>
      </c>
      <c r="M234" s="6"/>
      <c r="N234" s="6">
        <f t="shared" si="250"/>
        <v>37079.63925</v>
      </c>
      <c r="O234" s="6">
        <f t="shared" si="249"/>
        <v>3707.963925</v>
      </c>
      <c r="P234" s="5"/>
      <c r="Q234" s="6"/>
      <c r="R234" s="6"/>
      <c r="S234" s="6">
        <f t="shared" si="247"/>
        <v>40787.603174999997</v>
      </c>
      <c r="T234" s="6"/>
    </row>
    <row r="235" spans="1:20">
      <c r="A235" s="1" t="s">
        <v>337</v>
      </c>
      <c r="B235" s="2" t="s">
        <v>23</v>
      </c>
      <c r="C235" s="62" t="s">
        <v>61</v>
      </c>
      <c r="D235" s="19" t="s">
        <v>26</v>
      </c>
      <c r="E235" s="84"/>
      <c r="F235" s="4">
        <v>2.89</v>
      </c>
      <c r="G235" s="4">
        <v>17697</v>
      </c>
      <c r="H235" s="5">
        <f t="shared" si="248"/>
        <v>51144.33</v>
      </c>
      <c r="I235" s="4">
        <v>1</v>
      </c>
      <c r="J235" s="6">
        <f t="shared" si="241"/>
        <v>51144.33</v>
      </c>
      <c r="K235" s="7">
        <v>1.45</v>
      </c>
      <c r="L235" s="6">
        <f t="shared" si="239"/>
        <v>74159.2785</v>
      </c>
      <c r="M235" s="6"/>
      <c r="N235" s="6">
        <f t="shared" si="250"/>
        <v>74159.2785</v>
      </c>
      <c r="O235" s="6">
        <f t="shared" si="249"/>
        <v>7415.92785</v>
      </c>
      <c r="P235" s="5"/>
      <c r="Q235" s="6">
        <v>3539</v>
      </c>
      <c r="R235" s="6"/>
      <c r="S235" s="6">
        <f t="shared" si="247"/>
        <v>85114.206349999993</v>
      </c>
      <c r="T235" s="6"/>
    </row>
    <row r="236" spans="1:20">
      <c r="A236" s="95" t="s">
        <v>338</v>
      </c>
      <c r="B236" s="2" t="s">
        <v>23</v>
      </c>
      <c r="C236" s="62" t="s">
        <v>36</v>
      </c>
      <c r="D236" s="19" t="s">
        <v>26</v>
      </c>
      <c r="E236" s="20"/>
      <c r="F236" s="4">
        <v>2.89</v>
      </c>
      <c r="G236" s="4">
        <v>17697</v>
      </c>
      <c r="H236" s="5">
        <f t="shared" si="248"/>
        <v>51144.33</v>
      </c>
      <c r="I236" s="4">
        <v>1</v>
      </c>
      <c r="J236" s="6">
        <f t="shared" si="241"/>
        <v>51144.33</v>
      </c>
      <c r="K236" s="7">
        <v>1.45</v>
      </c>
      <c r="L236" s="6">
        <f t="shared" si="239"/>
        <v>74159.2785</v>
      </c>
      <c r="M236" s="6"/>
      <c r="N236" s="6">
        <f t="shared" si="250"/>
        <v>74159.2785</v>
      </c>
      <c r="O236" s="6">
        <f t="shared" si="249"/>
        <v>7415.92785</v>
      </c>
      <c r="P236" s="5"/>
      <c r="Q236" s="6">
        <v>6194</v>
      </c>
      <c r="R236" s="6"/>
      <c r="S236" s="6">
        <f t="shared" si="247"/>
        <v>87769.206349999993</v>
      </c>
      <c r="T236" s="6"/>
    </row>
    <row r="237" spans="1:20">
      <c r="A237" s="1" t="s">
        <v>331</v>
      </c>
      <c r="B237" s="2" t="s">
        <v>23</v>
      </c>
      <c r="C237" s="62" t="s">
        <v>36</v>
      </c>
      <c r="D237" s="19" t="s">
        <v>26</v>
      </c>
      <c r="E237" s="20"/>
      <c r="F237" s="4">
        <v>2.89</v>
      </c>
      <c r="G237" s="4">
        <v>17697</v>
      </c>
      <c r="H237" s="5">
        <f t="shared" si="248"/>
        <v>51144.33</v>
      </c>
      <c r="I237" s="4">
        <v>0.5</v>
      </c>
      <c r="J237" s="6">
        <f t="shared" si="241"/>
        <v>25572.165000000001</v>
      </c>
      <c r="K237" s="7">
        <v>1.45</v>
      </c>
      <c r="L237" s="6">
        <f t="shared" si="239"/>
        <v>37079.63925</v>
      </c>
      <c r="M237" s="6"/>
      <c r="N237" s="6"/>
      <c r="O237" s="6"/>
      <c r="P237" s="5"/>
      <c r="Q237" s="6"/>
      <c r="R237" s="6"/>
      <c r="S237" s="6">
        <f>L237</f>
        <v>37079.63925</v>
      </c>
      <c r="T237" s="6"/>
    </row>
    <row r="238" spans="1:20">
      <c r="A238" s="95" t="s">
        <v>334</v>
      </c>
      <c r="B238" s="2" t="s">
        <v>23</v>
      </c>
      <c r="C238" s="62"/>
      <c r="D238" s="19" t="s">
        <v>26</v>
      </c>
      <c r="E238" s="20"/>
      <c r="F238" s="4">
        <v>2.89</v>
      </c>
      <c r="G238" s="4">
        <v>17697</v>
      </c>
      <c r="H238" s="5">
        <f t="shared" si="248"/>
        <v>51144.33</v>
      </c>
      <c r="I238" s="4">
        <v>1</v>
      </c>
      <c r="J238" s="6">
        <f t="shared" si="241"/>
        <v>51144.33</v>
      </c>
      <c r="K238" s="7">
        <v>1.45</v>
      </c>
      <c r="L238" s="6">
        <f t="shared" si="239"/>
        <v>74159.2785</v>
      </c>
      <c r="M238" s="6"/>
      <c r="N238" s="6">
        <f t="shared" si="250"/>
        <v>74159.2785</v>
      </c>
      <c r="O238" s="6">
        <f t="shared" si="249"/>
        <v>7415.92785</v>
      </c>
      <c r="P238" s="5">
        <v>17697</v>
      </c>
      <c r="Q238" s="6"/>
      <c r="R238" s="6"/>
      <c r="S238" s="6">
        <f>N238+O238+P238</f>
        <v>99272.206349999993</v>
      </c>
      <c r="T238" s="6"/>
    </row>
    <row r="239" spans="1:20">
      <c r="A239" s="1" t="s">
        <v>331</v>
      </c>
      <c r="B239" s="2" t="s">
        <v>23</v>
      </c>
      <c r="C239" s="62"/>
      <c r="D239" s="19" t="s">
        <v>26</v>
      </c>
      <c r="E239" s="20"/>
      <c r="F239" s="4">
        <v>2.89</v>
      </c>
      <c r="G239" s="4">
        <v>17697</v>
      </c>
      <c r="H239" s="5">
        <f t="shared" si="248"/>
        <v>51144.33</v>
      </c>
      <c r="I239" s="4">
        <v>0.5</v>
      </c>
      <c r="J239" s="6">
        <f t="shared" si="241"/>
        <v>25572.165000000001</v>
      </c>
      <c r="K239" s="7">
        <v>1.45</v>
      </c>
      <c r="L239" s="6">
        <f t="shared" si="239"/>
        <v>37079.63925</v>
      </c>
      <c r="M239" s="6"/>
      <c r="N239" s="6">
        <f>L239</f>
        <v>37079.63925</v>
      </c>
      <c r="O239" s="6"/>
      <c r="P239" s="5"/>
      <c r="Q239" s="6"/>
      <c r="R239" s="6"/>
      <c r="S239" s="6">
        <f>L239</f>
        <v>37079.63925</v>
      </c>
      <c r="T239" s="6"/>
    </row>
    <row r="240" spans="1:20">
      <c r="A240" s="95" t="s">
        <v>334</v>
      </c>
      <c r="B240" s="2" t="s">
        <v>23</v>
      </c>
      <c r="C240" s="62"/>
      <c r="D240" s="19" t="s">
        <v>26</v>
      </c>
      <c r="E240" s="20"/>
      <c r="F240" s="4">
        <v>2.89</v>
      </c>
      <c r="G240" s="4">
        <v>17697</v>
      </c>
      <c r="H240" s="5">
        <f t="shared" si="248"/>
        <v>51144.33</v>
      </c>
      <c r="I240" s="4">
        <v>1</v>
      </c>
      <c r="J240" s="6">
        <f t="shared" si="241"/>
        <v>51144.33</v>
      </c>
      <c r="K240" s="7">
        <v>1.45</v>
      </c>
      <c r="L240" s="6">
        <f t="shared" si="239"/>
        <v>74159.2785</v>
      </c>
      <c r="M240" s="6"/>
      <c r="N240" s="6">
        <f t="shared" si="250"/>
        <v>74159.2785</v>
      </c>
      <c r="O240" s="6">
        <f t="shared" si="249"/>
        <v>7415.92785</v>
      </c>
      <c r="P240" s="5">
        <v>17697</v>
      </c>
      <c r="Q240" s="6"/>
      <c r="R240" s="6"/>
      <c r="S240" s="6">
        <f>N240+O240+P240</f>
        <v>99272.206349999993</v>
      </c>
      <c r="T240" s="6"/>
    </row>
    <row r="241" spans="1:20">
      <c r="A241" s="1" t="s">
        <v>331</v>
      </c>
      <c r="B241" s="2" t="s">
        <v>23</v>
      </c>
      <c r="C241" s="62"/>
      <c r="D241" s="19" t="s">
        <v>26</v>
      </c>
      <c r="E241" s="20"/>
      <c r="F241" s="4">
        <v>2.89</v>
      </c>
      <c r="G241" s="4">
        <v>17697</v>
      </c>
      <c r="H241" s="5">
        <f t="shared" si="248"/>
        <v>51144.33</v>
      </c>
      <c r="I241" s="4">
        <v>0.5</v>
      </c>
      <c r="J241" s="6">
        <f t="shared" si="241"/>
        <v>25572.165000000001</v>
      </c>
      <c r="K241" s="7">
        <v>1.45</v>
      </c>
      <c r="L241" s="6">
        <f t="shared" si="239"/>
        <v>37079.63925</v>
      </c>
      <c r="M241" s="6"/>
      <c r="N241" s="6">
        <f>L241</f>
        <v>37079.63925</v>
      </c>
      <c r="O241" s="6"/>
      <c r="P241" s="5"/>
      <c r="Q241" s="6"/>
      <c r="R241" s="6"/>
      <c r="S241" s="6">
        <f>L241</f>
        <v>37079.63925</v>
      </c>
      <c r="T241" s="6"/>
    </row>
    <row r="242" spans="1:20">
      <c r="A242" s="1" t="s">
        <v>331</v>
      </c>
      <c r="B242" s="2" t="s">
        <v>23</v>
      </c>
      <c r="C242" s="62"/>
      <c r="D242" s="19" t="s">
        <v>26</v>
      </c>
      <c r="E242" s="20"/>
      <c r="F242" s="4">
        <v>2.89</v>
      </c>
      <c r="G242" s="4">
        <v>17697</v>
      </c>
      <c r="H242" s="5">
        <f t="shared" si="248"/>
        <v>51144.33</v>
      </c>
      <c r="I242" s="4">
        <v>0.25</v>
      </c>
      <c r="J242" s="6">
        <f t="shared" si="241"/>
        <v>12786.0825</v>
      </c>
      <c r="K242" s="7">
        <v>1.45</v>
      </c>
      <c r="L242" s="6">
        <f t="shared" si="239"/>
        <v>18539.819625</v>
      </c>
      <c r="M242" s="6"/>
      <c r="N242" s="6">
        <f t="shared" si="250"/>
        <v>18539.819625</v>
      </c>
      <c r="O242" s="6">
        <f>N242*0.1</f>
        <v>1853.9819625</v>
      </c>
      <c r="P242" s="5"/>
      <c r="Q242" s="6"/>
      <c r="R242" s="6"/>
      <c r="S242" s="6">
        <f t="shared" si="247"/>
        <v>20393.801587499998</v>
      </c>
      <c r="T242" s="6"/>
    </row>
    <row r="243" spans="1:20">
      <c r="A243" s="1" t="s">
        <v>331</v>
      </c>
      <c r="B243" s="2" t="s">
        <v>23</v>
      </c>
      <c r="C243" s="62"/>
      <c r="D243" s="19" t="s">
        <v>26</v>
      </c>
      <c r="E243" s="20"/>
      <c r="F243" s="4">
        <v>2.89</v>
      </c>
      <c r="G243" s="4">
        <v>17697</v>
      </c>
      <c r="H243" s="5">
        <f t="shared" si="248"/>
        <v>51144.33</v>
      </c>
      <c r="I243" s="4">
        <v>1</v>
      </c>
      <c r="J243" s="6">
        <f t="shared" si="241"/>
        <v>51144.33</v>
      </c>
      <c r="K243" s="7">
        <v>1.45</v>
      </c>
      <c r="L243" s="6">
        <f t="shared" si="239"/>
        <v>74159.2785</v>
      </c>
      <c r="M243" s="6"/>
      <c r="N243" s="6">
        <f>L243</f>
        <v>74159.2785</v>
      </c>
      <c r="O243" s="6">
        <f t="shared" si="249"/>
        <v>7415.92785</v>
      </c>
      <c r="P243" s="5"/>
      <c r="Q243" s="6"/>
      <c r="R243" s="6"/>
      <c r="S243" s="6">
        <v>56259</v>
      </c>
      <c r="T243" s="6"/>
    </row>
    <row r="244" spans="1:20">
      <c r="A244" s="1" t="s">
        <v>331</v>
      </c>
      <c r="B244" s="2" t="s">
        <v>38</v>
      </c>
      <c r="C244" s="62" t="s">
        <v>36</v>
      </c>
      <c r="D244" s="19" t="s">
        <v>26</v>
      </c>
      <c r="E244" s="20"/>
      <c r="F244" s="4">
        <v>2.89</v>
      </c>
      <c r="G244" s="4">
        <v>17697</v>
      </c>
      <c r="H244" s="5">
        <f t="shared" si="248"/>
        <v>51144.33</v>
      </c>
      <c r="I244" s="4">
        <v>0.5</v>
      </c>
      <c r="J244" s="6">
        <f t="shared" si="241"/>
        <v>25572.165000000001</v>
      </c>
      <c r="K244" s="7">
        <v>1.45</v>
      </c>
      <c r="L244" s="6">
        <f t="shared" si="239"/>
        <v>37079.63925</v>
      </c>
      <c r="M244" s="6"/>
      <c r="N244" s="6">
        <f t="shared" si="250"/>
        <v>37079.63925</v>
      </c>
      <c r="O244" s="6">
        <f t="shared" si="249"/>
        <v>3707.963925</v>
      </c>
      <c r="P244" s="5"/>
      <c r="Q244" s="6">
        <v>3097</v>
      </c>
      <c r="R244" s="6"/>
      <c r="S244" s="6">
        <f t="shared" si="247"/>
        <v>43884.603174999997</v>
      </c>
      <c r="T244" s="6"/>
    </row>
    <row r="245" spans="1:20">
      <c r="A245" s="4" t="s">
        <v>39</v>
      </c>
      <c r="B245" s="4"/>
      <c r="C245" s="59"/>
      <c r="D245" s="85"/>
      <c r="E245" s="14"/>
      <c r="F245" s="4"/>
      <c r="G245" s="4"/>
      <c r="H245" s="5"/>
      <c r="I245" s="4"/>
      <c r="J245" s="6"/>
      <c r="K245" s="7"/>
      <c r="L245" s="6"/>
      <c r="M245" s="6"/>
      <c r="N245" s="6"/>
      <c r="O245" s="6"/>
      <c r="P245" s="5"/>
      <c r="Q245" s="6"/>
      <c r="R245" s="6"/>
      <c r="S245" s="6">
        <f t="shared" si="247"/>
        <v>0</v>
      </c>
      <c r="T245" s="6"/>
    </row>
    <row r="246" spans="1:20" s="30" customFormat="1">
      <c r="A246" s="1" t="s">
        <v>339</v>
      </c>
      <c r="B246" s="2" t="s">
        <v>23</v>
      </c>
      <c r="C246" s="57"/>
      <c r="D246" s="12" t="s">
        <v>25</v>
      </c>
      <c r="E246" s="21"/>
      <c r="F246" s="11">
        <v>2.89</v>
      </c>
      <c r="G246" s="11">
        <v>17697</v>
      </c>
      <c r="H246" s="22">
        <f>F246*G246</f>
        <v>51144.33</v>
      </c>
      <c r="I246" s="1">
        <v>1</v>
      </c>
      <c r="J246" s="23">
        <f>H246*I246</f>
        <v>51144.33</v>
      </c>
      <c r="K246" s="7">
        <v>1.45</v>
      </c>
      <c r="L246" s="6">
        <f t="shared" si="239"/>
        <v>74159.2785</v>
      </c>
      <c r="M246" s="23"/>
      <c r="N246" s="23">
        <f t="shared" ref="N246:N252" si="251">L246</f>
        <v>74159.2785</v>
      </c>
      <c r="O246" s="23">
        <f>N246*0.1</f>
        <v>7415.92785</v>
      </c>
      <c r="P246" s="22"/>
      <c r="Q246" s="6"/>
      <c r="R246" s="23"/>
      <c r="S246" s="6">
        <f>N246+O246+P246+Q246+R246</f>
        <v>81575.206349999993</v>
      </c>
      <c r="T246" s="6"/>
    </row>
    <row r="247" spans="1:20" s="30" customFormat="1">
      <c r="A247" s="1" t="s">
        <v>340</v>
      </c>
      <c r="B247" s="2" t="s">
        <v>23</v>
      </c>
      <c r="C247" s="57"/>
      <c r="D247" s="12" t="s">
        <v>25</v>
      </c>
      <c r="E247" s="21"/>
      <c r="F247" s="11">
        <v>2.92</v>
      </c>
      <c r="G247" s="11">
        <v>17697</v>
      </c>
      <c r="H247" s="22">
        <f>F247*G247</f>
        <v>51675.24</v>
      </c>
      <c r="I247" s="1">
        <v>1</v>
      </c>
      <c r="J247" s="23">
        <f>H247*I247</f>
        <v>51675.24</v>
      </c>
      <c r="K247" s="7">
        <v>1.45</v>
      </c>
      <c r="L247" s="6">
        <f t="shared" si="239"/>
        <v>74929.097999999998</v>
      </c>
      <c r="M247" s="23"/>
      <c r="N247" s="23">
        <f t="shared" si="251"/>
        <v>74929.097999999998</v>
      </c>
      <c r="O247" s="23">
        <f>N247*0.1</f>
        <v>7492.9098000000004</v>
      </c>
      <c r="P247" s="22"/>
      <c r="Q247" s="23"/>
      <c r="R247" s="23"/>
      <c r="S247" s="6">
        <f t="shared" ref="S247:S267" si="252">N247+O247+P247+Q247+R247</f>
        <v>82422.007799999992</v>
      </c>
      <c r="T247" s="6"/>
    </row>
    <row r="248" spans="1:20" s="30" customFormat="1" ht="25.5">
      <c r="A248" s="91" t="s">
        <v>345</v>
      </c>
      <c r="B248" s="24" t="s">
        <v>23</v>
      </c>
      <c r="C248" s="63"/>
      <c r="D248" s="19" t="s">
        <v>26</v>
      </c>
      <c r="E248" s="84"/>
      <c r="F248" s="11">
        <v>2.89</v>
      </c>
      <c r="G248" s="11">
        <v>17697</v>
      </c>
      <c r="H248" s="22">
        <f t="shared" ref="H248:H273" si="253">F248*G248</f>
        <v>51144.33</v>
      </c>
      <c r="I248" s="11">
        <v>1</v>
      </c>
      <c r="J248" s="23">
        <f t="shared" ref="J248:J259" si="254">H248*I248</f>
        <v>51144.33</v>
      </c>
      <c r="K248" s="7">
        <v>1.45</v>
      </c>
      <c r="L248" s="6">
        <f t="shared" si="239"/>
        <v>74159.2785</v>
      </c>
      <c r="M248" s="23"/>
      <c r="N248" s="23">
        <f t="shared" si="251"/>
        <v>74159.2785</v>
      </c>
      <c r="O248" s="23">
        <f t="shared" ref="O248:O268" si="255">N248*0.1</f>
        <v>7415.92785</v>
      </c>
      <c r="P248" s="22"/>
      <c r="Q248" s="23"/>
      <c r="R248" s="23"/>
      <c r="S248" s="6">
        <f t="shared" si="252"/>
        <v>81575.206349999993</v>
      </c>
      <c r="T248" s="6"/>
    </row>
    <row r="249" spans="1:20" s="30" customFormat="1">
      <c r="A249" s="94" t="s">
        <v>344</v>
      </c>
      <c r="B249" s="2" t="s">
        <v>23</v>
      </c>
      <c r="C249" s="57"/>
      <c r="D249" s="12" t="s">
        <v>42</v>
      </c>
      <c r="E249" s="21"/>
      <c r="F249" s="11">
        <v>2.81</v>
      </c>
      <c r="G249" s="11">
        <v>17697</v>
      </c>
      <c r="H249" s="22">
        <f t="shared" si="253"/>
        <v>49728.57</v>
      </c>
      <c r="I249" s="11">
        <v>1</v>
      </c>
      <c r="J249" s="23">
        <f t="shared" si="254"/>
        <v>49728.57</v>
      </c>
      <c r="K249" s="7">
        <v>1.45</v>
      </c>
      <c r="L249" s="6">
        <f t="shared" si="239"/>
        <v>72106.426500000001</v>
      </c>
      <c r="M249" s="23"/>
      <c r="N249" s="23">
        <f t="shared" si="251"/>
        <v>72106.426500000001</v>
      </c>
      <c r="O249" s="23">
        <f t="shared" si="255"/>
        <v>7210.6426500000007</v>
      </c>
      <c r="P249" s="22"/>
      <c r="Q249" s="23"/>
      <c r="R249" s="23"/>
      <c r="S249" s="6">
        <f t="shared" si="252"/>
        <v>79317.069149999996</v>
      </c>
      <c r="T249" s="6"/>
    </row>
    <row r="250" spans="1:20" s="30" customFormat="1">
      <c r="A250" s="1" t="s">
        <v>341</v>
      </c>
      <c r="B250" s="2" t="s">
        <v>23</v>
      </c>
      <c r="C250" s="61"/>
      <c r="D250" s="19" t="s">
        <v>40</v>
      </c>
      <c r="E250" s="84"/>
      <c r="F250" s="11">
        <v>2.81</v>
      </c>
      <c r="G250" s="11">
        <v>17697</v>
      </c>
      <c r="H250" s="22">
        <f t="shared" si="253"/>
        <v>49728.57</v>
      </c>
      <c r="I250" s="11">
        <v>1</v>
      </c>
      <c r="J250" s="23">
        <f t="shared" si="254"/>
        <v>49728.57</v>
      </c>
      <c r="K250" s="7">
        <v>1.45</v>
      </c>
      <c r="L250" s="6">
        <f t="shared" si="239"/>
        <v>72106.426500000001</v>
      </c>
      <c r="M250" s="23"/>
      <c r="N250" s="23">
        <f t="shared" si="251"/>
        <v>72106.426500000001</v>
      </c>
      <c r="O250" s="23">
        <f t="shared" si="255"/>
        <v>7210.6426500000007</v>
      </c>
      <c r="P250" s="22"/>
      <c r="Q250" s="23"/>
      <c r="R250" s="23"/>
      <c r="S250" s="6">
        <f t="shared" si="252"/>
        <v>79317.069149999996</v>
      </c>
      <c r="T250" s="6"/>
    </row>
    <row r="251" spans="1:20" s="30" customFormat="1">
      <c r="A251" s="1" t="s">
        <v>342</v>
      </c>
      <c r="B251" s="2" t="s">
        <v>23</v>
      </c>
      <c r="C251" s="61"/>
      <c r="D251" s="19" t="s">
        <v>40</v>
      </c>
      <c r="E251" s="84"/>
      <c r="F251" s="11">
        <v>2.81</v>
      </c>
      <c r="G251" s="11">
        <v>17697</v>
      </c>
      <c r="H251" s="22">
        <f t="shared" ref="H251" si="256">F251*G251</f>
        <v>49728.57</v>
      </c>
      <c r="I251" s="11">
        <v>0.5</v>
      </c>
      <c r="J251" s="23">
        <f t="shared" ref="J251" si="257">H251*I251</f>
        <v>24864.285</v>
      </c>
      <c r="K251" s="7">
        <v>1.45</v>
      </c>
      <c r="L251" s="6">
        <f t="shared" si="239"/>
        <v>36053.213250000001</v>
      </c>
      <c r="M251" s="23"/>
      <c r="N251" s="23">
        <f t="shared" si="251"/>
        <v>36053.213250000001</v>
      </c>
      <c r="O251" s="23">
        <f t="shared" si="255"/>
        <v>3605.3213250000003</v>
      </c>
      <c r="P251" s="22"/>
      <c r="Q251" s="23"/>
      <c r="R251" s="23"/>
      <c r="S251" s="6">
        <f>L251</f>
        <v>36053.213250000001</v>
      </c>
      <c r="T251" s="6"/>
    </row>
    <row r="252" spans="1:20" s="30" customFormat="1">
      <c r="A252" s="1" t="s">
        <v>343</v>
      </c>
      <c r="B252" s="2" t="s">
        <v>23</v>
      </c>
      <c r="C252" s="61"/>
      <c r="D252" s="19" t="s">
        <v>40</v>
      </c>
      <c r="E252" s="84"/>
      <c r="F252" s="11">
        <v>2.81</v>
      </c>
      <c r="G252" s="11">
        <v>17697</v>
      </c>
      <c r="H252" s="22">
        <f t="shared" si="253"/>
        <v>49728.57</v>
      </c>
      <c r="I252" s="11">
        <v>1</v>
      </c>
      <c r="J252" s="23">
        <f t="shared" si="254"/>
        <v>49728.57</v>
      </c>
      <c r="K252" s="7">
        <v>1.45</v>
      </c>
      <c r="L252" s="6">
        <f t="shared" si="239"/>
        <v>72106.426500000001</v>
      </c>
      <c r="M252" s="23"/>
      <c r="N252" s="23">
        <f t="shared" si="251"/>
        <v>72106.426500000001</v>
      </c>
      <c r="O252" s="23">
        <f t="shared" si="255"/>
        <v>7210.6426500000007</v>
      </c>
      <c r="P252" s="22"/>
      <c r="Q252" s="23"/>
      <c r="R252" s="23"/>
      <c r="S252" s="6">
        <f t="shared" si="252"/>
        <v>79317.069149999996</v>
      </c>
      <c r="T252" s="6"/>
    </row>
    <row r="253" spans="1:20" s="30" customFormat="1">
      <c r="A253" s="1" t="s">
        <v>343</v>
      </c>
      <c r="B253" s="2" t="s">
        <v>23</v>
      </c>
      <c r="C253" s="61"/>
      <c r="D253" s="19" t="s">
        <v>40</v>
      </c>
      <c r="E253" s="84"/>
      <c r="F253" s="11">
        <v>2.81</v>
      </c>
      <c r="G253" s="11">
        <v>17697</v>
      </c>
      <c r="H253" s="22">
        <f t="shared" si="253"/>
        <v>49728.57</v>
      </c>
      <c r="I253" s="11">
        <v>1</v>
      </c>
      <c r="J253" s="23">
        <f t="shared" si="254"/>
        <v>49728.57</v>
      </c>
      <c r="K253" s="7">
        <v>1.45</v>
      </c>
      <c r="L253" s="6">
        <f t="shared" si="239"/>
        <v>72106.426500000001</v>
      </c>
      <c r="M253" s="23"/>
      <c r="N253" s="23">
        <f t="shared" ref="N253:N267" si="258">L253</f>
        <v>72106.426500000001</v>
      </c>
      <c r="O253" s="23">
        <f t="shared" si="255"/>
        <v>7210.6426500000007</v>
      </c>
      <c r="P253" s="22"/>
      <c r="Q253" s="23"/>
      <c r="R253" s="23"/>
      <c r="S253" s="6">
        <f t="shared" si="252"/>
        <v>79317.069149999996</v>
      </c>
      <c r="T253" s="6"/>
    </row>
    <row r="254" spans="1:20" s="30" customFormat="1">
      <c r="A254" s="1" t="s">
        <v>343</v>
      </c>
      <c r="B254" s="2" t="s">
        <v>23</v>
      </c>
      <c r="C254" s="61"/>
      <c r="D254" s="19" t="s">
        <v>40</v>
      </c>
      <c r="E254" s="84"/>
      <c r="F254" s="11">
        <v>2.81</v>
      </c>
      <c r="G254" s="11">
        <v>17697</v>
      </c>
      <c r="H254" s="22">
        <f t="shared" si="253"/>
        <v>49728.57</v>
      </c>
      <c r="I254" s="11">
        <v>1</v>
      </c>
      <c r="J254" s="23">
        <f t="shared" si="254"/>
        <v>49728.57</v>
      </c>
      <c r="K254" s="7">
        <v>1.45</v>
      </c>
      <c r="L254" s="6">
        <f t="shared" si="239"/>
        <v>72106.426500000001</v>
      </c>
      <c r="M254" s="23"/>
      <c r="N254" s="23">
        <f t="shared" si="258"/>
        <v>72106.426500000001</v>
      </c>
      <c r="O254" s="23">
        <f t="shared" si="255"/>
        <v>7210.6426500000007</v>
      </c>
      <c r="P254" s="22"/>
      <c r="Q254" s="23"/>
      <c r="R254" s="23"/>
      <c r="S254" s="6">
        <f t="shared" si="252"/>
        <v>79317.069149999996</v>
      </c>
      <c r="T254" s="6"/>
    </row>
    <row r="255" spans="1:20" s="30" customFormat="1">
      <c r="A255" s="1" t="s">
        <v>343</v>
      </c>
      <c r="B255" s="2" t="s">
        <v>23</v>
      </c>
      <c r="C255" s="61"/>
      <c r="D255" s="19" t="s">
        <v>40</v>
      </c>
      <c r="E255" s="84"/>
      <c r="F255" s="11">
        <v>2.81</v>
      </c>
      <c r="G255" s="11">
        <v>17697</v>
      </c>
      <c r="H255" s="22">
        <f t="shared" ref="H255" si="259">F255*G255</f>
        <v>49728.57</v>
      </c>
      <c r="I255" s="11">
        <v>1</v>
      </c>
      <c r="J255" s="23">
        <f t="shared" ref="J255" si="260">H255*I255</f>
        <v>49728.57</v>
      </c>
      <c r="K255" s="7">
        <v>1.45</v>
      </c>
      <c r="L255" s="6">
        <f t="shared" ref="L255" si="261">J255*K255</f>
        <v>72106.426500000001</v>
      </c>
      <c r="M255" s="23"/>
      <c r="N255" s="23">
        <f t="shared" ref="N255" si="262">L255</f>
        <v>72106.426500000001</v>
      </c>
      <c r="O255" s="23">
        <f t="shared" ref="O255" si="263">N255*0.1</f>
        <v>7210.6426500000007</v>
      </c>
      <c r="P255" s="22"/>
      <c r="Q255" s="23"/>
      <c r="R255" s="23"/>
      <c r="S255" s="6">
        <f t="shared" si="252"/>
        <v>79317.069149999996</v>
      </c>
      <c r="T255" s="6"/>
    </row>
    <row r="256" spans="1:20" s="30" customFormat="1">
      <c r="A256" s="1" t="s">
        <v>346</v>
      </c>
      <c r="B256" s="2" t="s">
        <v>23</v>
      </c>
      <c r="C256" s="61"/>
      <c r="D256" s="19" t="s">
        <v>40</v>
      </c>
      <c r="E256" s="84"/>
      <c r="F256" s="11">
        <v>2.81</v>
      </c>
      <c r="G256" s="11">
        <v>17697</v>
      </c>
      <c r="H256" s="22">
        <f t="shared" si="253"/>
        <v>49728.57</v>
      </c>
      <c r="I256" s="11">
        <v>1</v>
      </c>
      <c r="J256" s="23">
        <f t="shared" si="254"/>
        <v>49728.57</v>
      </c>
      <c r="K256" s="7">
        <v>1.45</v>
      </c>
      <c r="L256" s="6">
        <f t="shared" si="239"/>
        <v>72106.426500000001</v>
      </c>
      <c r="M256" s="23"/>
      <c r="N256" s="23">
        <f t="shared" si="258"/>
        <v>72106.426500000001</v>
      </c>
      <c r="O256" s="23">
        <f t="shared" si="255"/>
        <v>7210.6426500000007</v>
      </c>
      <c r="P256" s="22"/>
      <c r="Q256" s="23"/>
      <c r="R256" s="23"/>
      <c r="S256" s="6">
        <f t="shared" si="252"/>
        <v>79317.069149999996</v>
      </c>
      <c r="T256" s="6"/>
    </row>
    <row r="257" spans="1:20" s="30" customFormat="1" ht="12.75" customHeight="1">
      <c r="A257" s="1" t="s">
        <v>347</v>
      </c>
      <c r="B257" s="2" t="s">
        <v>23</v>
      </c>
      <c r="C257" s="61"/>
      <c r="D257" s="19" t="s">
        <v>40</v>
      </c>
      <c r="E257" s="84"/>
      <c r="F257" s="11">
        <v>2.81</v>
      </c>
      <c r="G257" s="11">
        <v>17697</v>
      </c>
      <c r="H257" s="22">
        <f t="shared" si="253"/>
        <v>49728.57</v>
      </c>
      <c r="I257" s="11">
        <v>1</v>
      </c>
      <c r="J257" s="23">
        <f t="shared" si="254"/>
        <v>49728.57</v>
      </c>
      <c r="K257" s="7">
        <v>1.45</v>
      </c>
      <c r="L257" s="6">
        <f t="shared" si="239"/>
        <v>72106.426500000001</v>
      </c>
      <c r="M257" s="23"/>
      <c r="N257" s="23">
        <f t="shared" si="258"/>
        <v>72106.426500000001</v>
      </c>
      <c r="O257" s="23">
        <f t="shared" si="255"/>
        <v>7210.6426500000007</v>
      </c>
      <c r="P257" s="22"/>
      <c r="Q257" s="23"/>
      <c r="R257" s="23"/>
      <c r="S257" s="6">
        <f t="shared" si="252"/>
        <v>79317.069149999996</v>
      </c>
      <c r="T257" s="6"/>
    </row>
    <row r="258" spans="1:20" s="30" customFormat="1">
      <c r="A258" s="1" t="s">
        <v>348</v>
      </c>
      <c r="B258" s="2" t="s">
        <v>23</v>
      </c>
      <c r="C258" s="61"/>
      <c r="D258" s="19" t="s">
        <v>40</v>
      </c>
      <c r="E258" s="84"/>
      <c r="F258" s="11">
        <v>2.81</v>
      </c>
      <c r="G258" s="11">
        <v>17697</v>
      </c>
      <c r="H258" s="22">
        <f t="shared" si="253"/>
        <v>49728.57</v>
      </c>
      <c r="I258" s="11">
        <v>0.5</v>
      </c>
      <c r="J258" s="23">
        <f t="shared" si="254"/>
        <v>24864.285</v>
      </c>
      <c r="K258" s="7">
        <v>1.45</v>
      </c>
      <c r="L258" s="6">
        <f t="shared" si="239"/>
        <v>36053.213250000001</v>
      </c>
      <c r="M258" s="23"/>
      <c r="N258" s="23">
        <f t="shared" si="258"/>
        <v>36053.213250000001</v>
      </c>
      <c r="O258" s="23">
        <f t="shared" si="255"/>
        <v>3605.3213250000003</v>
      </c>
      <c r="P258" s="22"/>
      <c r="Q258" s="23"/>
      <c r="R258" s="23"/>
      <c r="S258" s="6">
        <f t="shared" si="252"/>
        <v>39658.534574999998</v>
      </c>
      <c r="T258" s="6"/>
    </row>
    <row r="259" spans="1:20" s="30" customFormat="1">
      <c r="A259" s="1" t="s">
        <v>349</v>
      </c>
      <c r="B259" s="2" t="s">
        <v>23</v>
      </c>
      <c r="C259" s="61"/>
      <c r="D259" s="19" t="s">
        <v>40</v>
      </c>
      <c r="E259" s="84"/>
      <c r="F259" s="11">
        <v>2.81</v>
      </c>
      <c r="G259" s="11">
        <v>17697</v>
      </c>
      <c r="H259" s="22">
        <f t="shared" si="253"/>
        <v>49728.57</v>
      </c>
      <c r="I259" s="11">
        <v>0.5</v>
      </c>
      <c r="J259" s="23">
        <f t="shared" si="254"/>
        <v>24864.285</v>
      </c>
      <c r="K259" s="7">
        <v>1.45</v>
      </c>
      <c r="L259" s="6">
        <f t="shared" si="239"/>
        <v>36053.213250000001</v>
      </c>
      <c r="M259" s="23"/>
      <c r="N259" s="23">
        <f t="shared" si="258"/>
        <v>36053.213250000001</v>
      </c>
      <c r="O259" s="23">
        <f t="shared" si="255"/>
        <v>3605.3213250000003</v>
      </c>
      <c r="P259" s="22"/>
      <c r="Q259" s="23"/>
      <c r="R259" s="23"/>
      <c r="S259" s="6">
        <f t="shared" si="252"/>
        <v>39658.534574999998</v>
      </c>
      <c r="T259" s="6"/>
    </row>
    <row r="260" spans="1:20" s="30" customFormat="1">
      <c r="A260" s="1" t="s">
        <v>350</v>
      </c>
      <c r="B260" s="2" t="s">
        <v>23</v>
      </c>
      <c r="C260" s="61"/>
      <c r="D260" s="19" t="s">
        <v>40</v>
      </c>
      <c r="E260" s="84"/>
      <c r="F260" s="11">
        <v>2.81</v>
      </c>
      <c r="G260" s="11">
        <v>17697</v>
      </c>
      <c r="H260" s="22">
        <f t="shared" si="253"/>
        <v>49728.57</v>
      </c>
      <c r="I260" s="11">
        <v>1</v>
      </c>
      <c r="J260" s="23">
        <f>H260*I260</f>
        <v>49728.57</v>
      </c>
      <c r="K260" s="7">
        <v>1.45</v>
      </c>
      <c r="L260" s="6">
        <f t="shared" si="239"/>
        <v>72106.426500000001</v>
      </c>
      <c r="M260" s="23"/>
      <c r="N260" s="23">
        <f t="shared" si="258"/>
        <v>72106.426500000001</v>
      </c>
      <c r="O260" s="23">
        <f t="shared" si="255"/>
        <v>7210.6426500000007</v>
      </c>
      <c r="P260" s="22"/>
      <c r="Q260" s="23"/>
      <c r="R260" s="23"/>
      <c r="S260" s="6">
        <f t="shared" si="252"/>
        <v>79317.069149999996</v>
      </c>
      <c r="T260" s="6"/>
    </row>
    <row r="261" spans="1:20" s="30" customFormat="1">
      <c r="A261" s="1" t="s">
        <v>351</v>
      </c>
      <c r="B261" s="2" t="s">
        <v>23</v>
      </c>
      <c r="C261" s="57"/>
      <c r="D261" s="12" t="s">
        <v>42</v>
      </c>
      <c r="E261" s="21"/>
      <c r="F261" s="11">
        <v>2.81</v>
      </c>
      <c r="G261" s="11">
        <v>17697</v>
      </c>
      <c r="H261" s="22">
        <f t="shared" si="253"/>
        <v>49728.57</v>
      </c>
      <c r="I261" s="11">
        <v>0.5</v>
      </c>
      <c r="J261" s="23">
        <f t="shared" ref="J261:J266" si="264">H261*I261</f>
        <v>24864.285</v>
      </c>
      <c r="K261" s="7">
        <v>1.45</v>
      </c>
      <c r="L261" s="6">
        <f t="shared" si="239"/>
        <v>36053.213250000001</v>
      </c>
      <c r="M261" s="23"/>
      <c r="N261" s="23">
        <f t="shared" si="258"/>
        <v>36053.213250000001</v>
      </c>
      <c r="O261" s="23">
        <f t="shared" si="255"/>
        <v>3605.3213250000003</v>
      </c>
      <c r="P261" s="22"/>
      <c r="Q261" s="23"/>
      <c r="R261" s="23"/>
      <c r="S261" s="6">
        <f t="shared" si="252"/>
        <v>39658.534574999998</v>
      </c>
      <c r="T261" s="6"/>
    </row>
    <row r="262" spans="1:20" s="30" customFormat="1">
      <c r="A262" s="1" t="s">
        <v>352</v>
      </c>
      <c r="B262" s="2" t="s">
        <v>23</v>
      </c>
      <c r="C262" s="57"/>
      <c r="D262" s="12" t="s">
        <v>42</v>
      </c>
      <c r="E262" s="21"/>
      <c r="F262" s="11">
        <v>2.81</v>
      </c>
      <c r="G262" s="11">
        <v>17697</v>
      </c>
      <c r="H262" s="22">
        <f t="shared" si="253"/>
        <v>49728.57</v>
      </c>
      <c r="I262" s="11">
        <v>0.5</v>
      </c>
      <c r="J262" s="23">
        <f t="shared" si="264"/>
        <v>24864.285</v>
      </c>
      <c r="K262" s="7">
        <v>1.45</v>
      </c>
      <c r="L262" s="6">
        <f t="shared" si="239"/>
        <v>36053.213250000001</v>
      </c>
      <c r="M262" s="23"/>
      <c r="N262" s="23">
        <f t="shared" si="258"/>
        <v>36053.213250000001</v>
      </c>
      <c r="O262" s="23">
        <f t="shared" si="255"/>
        <v>3605.3213250000003</v>
      </c>
      <c r="P262" s="22"/>
      <c r="Q262" s="23"/>
      <c r="R262" s="23"/>
      <c r="S262" s="6">
        <f t="shared" si="252"/>
        <v>39658.534574999998</v>
      </c>
      <c r="T262" s="6"/>
    </row>
    <row r="263" spans="1:20" s="30" customFormat="1">
      <c r="A263" s="1" t="s">
        <v>353</v>
      </c>
      <c r="B263" s="2" t="s">
        <v>23</v>
      </c>
      <c r="C263" s="57"/>
      <c r="D263" s="12" t="s">
        <v>42</v>
      </c>
      <c r="E263" s="21"/>
      <c r="F263" s="11">
        <v>2.81</v>
      </c>
      <c r="G263" s="11">
        <v>17697</v>
      </c>
      <c r="H263" s="22">
        <f t="shared" si="253"/>
        <v>49728.57</v>
      </c>
      <c r="I263" s="11">
        <v>0.5</v>
      </c>
      <c r="J263" s="23">
        <f t="shared" si="264"/>
        <v>24864.285</v>
      </c>
      <c r="K263" s="7">
        <v>1.45</v>
      </c>
      <c r="L263" s="6">
        <f t="shared" si="239"/>
        <v>36053.213250000001</v>
      </c>
      <c r="M263" s="23"/>
      <c r="N263" s="23">
        <f t="shared" si="258"/>
        <v>36053.213250000001</v>
      </c>
      <c r="O263" s="23">
        <f t="shared" si="255"/>
        <v>3605.3213250000003</v>
      </c>
      <c r="P263" s="22"/>
      <c r="Q263" s="23"/>
      <c r="R263" s="23"/>
      <c r="S263" s="6">
        <f t="shared" si="252"/>
        <v>39658.534574999998</v>
      </c>
      <c r="T263" s="6"/>
    </row>
    <row r="264" spans="1:20" s="30" customFormat="1">
      <c r="A264" s="1" t="s">
        <v>354</v>
      </c>
      <c r="B264" s="2" t="s">
        <v>23</v>
      </c>
      <c r="C264" s="57"/>
      <c r="D264" s="12" t="s">
        <v>40</v>
      </c>
      <c r="E264" s="21"/>
      <c r="F264" s="11">
        <v>2.81</v>
      </c>
      <c r="G264" s="11">
        <v>17697</v>
      </c>
      <c r="H264" s="22">
        <f t="shared" si="253"/>
        <v>49728.57</v>
      </c>
      <c r="I264" s="11">
        <v>1</v>
      </c>
      <c r="J264" s="23">
        <f t="shared" si="264"/>
        <v>49728.57</v>
      </c>
      <c r="K264" s="7">
        <v>1.45</v>
      </c>
      <c r="L264" s="6">
        <f t="shared" si="239"/>
        <v>72106.426500000001</v>
      </c>
      <c r="M264" s="23"/>
      <c r="N264" s="23">
        <f t="shared" si="258"/>
        <v>72106.426500000001</v>
      </c>
      <c r="O264" s="23">
        <f t="shared" si="255"/>
        <v>7210.6426500000007</v>
      </c>
      <c r="P264" s="22"/>
      <c r="Q264" s="23"/>
      <c r="R264" s="23"/>
      <c r="S264" s="6">
        <f t="shared" si="252"/>
        <v>79317.069149999996</v>
      </c>
      <c r="T264" s="6"/>
    </row>
    <row r="265" spans="1:20" s="30" customFormat="1">
      <c r="A265" s="1" t="s">
        <v>355</v>
      </c>
      <c r="B265" s="2" t="s">
        <v>23</v>
      </c>
      <c r="C265" s="61"/>
      <c r="D265" s="19" t="s">
        <v>40</v>
      </c>
      <c r="E265" s="84"/>
      <c r="F265" s="11">
        <v>2.81</v>
      </c>
      <c r="G265" s="11">
        <v>17697</v>
      </c>
      <c r="H265" s="22">
        <f t="shared" si="253"/>
        <v>49728.57</v>
      </c>
      <c r="I265" s="11">
        <v>0.5</v>
      </c>
      <c r="J265" s="23">
        <f t="shared" si="264"/>
        <v>24864.285</v>
      </c>
      <c r="K265" s="7">
        <v>1.45</v>
      </c>
      <c r="L265" s="6">
        <f t="shared" si="239"/>
        <v>36053.213250000001</v>
      </c>
      <c r="M265" s="23"/>
      <c r="N265" s="23">
        <f t="shared" si="258"/>
        <v>36053.213250000001</v>
      </c>
      <c r="O265" s="23">
        <f t="shared" si="255"/>
        <v>3605.3213250000003</v>
      </c>
      <c r="P265" s="22"/>
      <c r="Q265" s="23"/>
      <c r="R265" s="23"/>
      <c r="S265" s="6">
        <f t="shared" si="252"/>
        <v>39658.534574999998</v>
      </c>
      <c r="T265" s="6"/>
    </row>
    <row r="266" spans="1:20" s="30" customFormat="1">
      <c r="A266" s="1" t="s">
        <v>342</v>
      </c>
      <c r="B266" s="2" t="s">
        <v>23</v>
      </c>
      <c r="C266" s="61"/>
      <c r="D266" s="12" t="s">
        <v>42</v>
      </c>
      <c r="E266" s="2"/>
      <c r="F266" s="11">
        <v>2.81</v>
      </c>
      <c r="G266" s="11">
        <v>17697</v>
      </c>
      <c r="H266" s="23">
        <f t="shared" si="253"/>
        <v>49728.57</v>
      </c>
      <c r="I266" s="11">
        <v>1</v>
      </c>
      <c r="J266" s="23">
        <f t="shared" si="264"/>
        <v>49728.57</v>
      </c>
      <c r="K266" s="7">
        <v>1.45</v>
      </c>
      <c r="L266" s="6">
        <f t="shared" si="239"/>
        <v>72106.426500000001</v>
      </c>
      <c r="M266" s="23"/>
      <c r="N266" s="23">
        <f t="shared" si="258"/>
        <v>72106.426500000001</v>
      </c>
      <c r="O266" s="23">
        <f t="shared" si="255"/>
        <v>7210.6426500000007</v>
      </c>
      <c r="P266" s="22"/>
      <c r="Q266" s="23"/>
      <c r="R266" s="23"/>
      <c r="S266" s="6">
        <f t="shared" si="252"/>
        <v>79317.069149999996</v>
      </c>
      <c r="T266" s="6"/>
    </row>
    <row r="267" spans="1:20" ht="25.5">
      <c r="A267" s="94" t="s">
        <v>356</v>
      </c>
      <c r="B267" s="2" t="s">
        <v>23</v>
      </c>
      <c r="C267" s="59"/>
      <c r="D267" s="19" t="s">
        <v>42</v>
      </c>
      <c r="E267" s="25"/>
      <c r="F267" s="11">
        <v>2.89</v>
      </c>
      <c r="G267" s="11">
        <v>17697</v>
      </c>
      <c r="H267" s="23">
        <f t="shared" si="253"/>
        <v>51144.33</v>
      </c>
      <c r="I267" s="11">
        <v>1</v>
      </c>
      <c r="J267" s="23">
        <v>51144</v>
      </c>
      <c r="K267" s="7">
        <v>1.45</v>
      </c>
      <c r="L267" s="6">
        <f t="shared" si="239"/>
        <v>74158.8</v>
      </c>
      <c r="M267" s="23"/>
      <c r="N267" s="23">
        <f t="shared" si="258"/>
        <v>74158.8</v>
      </c>
      <c r="O267" s="23">
        <f t="shared" si="255"/>
        <v>7415.880000000001</v>
      </c>
      <c r="P267" s="23"/>
      <c r="Q267" s="23"/>
      <c r="R267" s="23"/>
      <c r="S267" s="6">
        <f t="shared" si="252"/>
        <v>81574.680000000008</v>
      </c>
      <c r="T267" s="4"/>
    </row>
    <row r="268" spans="1:20">
      <c r="A268" s="96" t="s">
        <v>359</v>
      </c>
      <c r="B268" s="2" t="s">
        <v>23</v>
      </c>
      <c r="C268" s="59"/>
      <c r="D268" s="19" t="s">
        <v>42</v>
      </c>
      <c r="E268" s="25"/>
      <c r="F268" s="11">
        <v>2.81</v>
      </c>
      <c r="G268" s="11">
        <v>17697</v>
      </c>
      <c r="H268" s="23">
        <f t="shared" si="253"/>
        <v>49728.57</v>
      </c>
      <c r="I268" s="11">
        <v>0.5</v>
      </c>
      <c r="J268" s="23">
        <f t="shared" ref="J268:J273" si="265">H268*I268</f>
        <v>24864.285</v>
      </c>
      <c r="K268" s="7">
        <v>1.45</v>
      </c>
      <c r="L268" s="6">
        <f t="shared" si="239"/>
        <v>36053.213250000001</v>
      </c>
      <c r="M268" s="23"/>
      <c r="N268" s="23">
        <f>L268</f>
        <v>36053.213250000001</v>
      </c>
      <c r="O268" s="23">
        <f t="shared" si="255"/>
        <v>3605.3213250000003</v>
      </c>
      <c r="P268" s="23"/>
      <c r="Q268" s="23"/>
      <c r="R268" s="23"/>
      <c r="S268" s="6">
        <f>L268</f>
        <v>36053.213250000001</v>
      </c>
      <c r="T268" s="4"/>
    </row>
    <row r="269" spans="1:20" ht="25.5">
      <c r="A269" s="94" t="s">
        <v>357</v>
      </c>
      <c r="B269" s="2" t="s">
        <v>64</v>
      </c>
      <c r="C269" s="59"/>
      <c r="D269" s="19" t="s">
        <v>41</v>
      </c>
      <c r="E269" s="25"/>
      <c r="F269" s="4">
        <v>2.84</v>
      </c>
      <c r="G269" s="4">
        <v>17697</v>
      </c>
      <c r="H269" s="5">
        <f t="shared" si="253"/>
        <v>50259.479999999996</v>
      </c>
      <c r="I269" s="4">
        <v>1</v>
      </c>
      <c r="J269" s="6">
        <f t="shared" si="265"/>
        <v>50259.479999999996</v>
      </c>
      <c r="K269" s="7">
        <v>4.16</v>
      </c>
      <c r="L269" s="6">
        <f t="shared" si="239"/>
        <v>209079.4368</v>
      </c>
      <c r="M269" s="6"/>
      <c r="N269" s="6">
        <f>L269</f>
        <v>209079.4368</v>
      </c>
      <c r="O269" s="6">
        <f>L269*10%</f>
        <v>20907.94368</v>
      </c>
      <c r="P269" s="5"/>
      <c r="Q269" s="6"/>
      <c r="R269" s="6"/>
      <c r="S269" s="6">
        <f>L269+O269</f>
        <v>229987.38047999999</v>
      </c>
      <c r="T269" s="4"/>
    </row>
    <row r="270" spans="1:20">
      <c r="A270" s="94" t="s">
        <v>358</v>
      </c>
      <c r="B270" s="34" t="s">
        <v>75</v>
      </c>
      <c r="C270" s="64"/>
      <c r="D270" s="33" t="s">
        <v>74</v>
      </c>
      <c r="E270" s="4"/>
      <c r="F270" s="35">
        <v>2.92</v>
      </c>
      <c r="G270" s="4">
        <v>17697</v>
      </c>
      <c r="H270" s="5">
        <f t="shared" si="253"/>
        <v>51675.24</v>
      </c>
      <c r="I270" s="4">
        <v>1</v>
      </c>
      <c r="J270" s="6">
        <f t="shared" si="265"/>
        <v>51675.24</v>
      </c>
      <c r="K270" s="7">
        <v>1.45</v>
      </c>
      <c r="L270" s="6">
        <f t="shared" si="239"/>
        <v>74929.097999999998</v>
      </c>
      <c r="M270" s="6"/>
      <c r="N270" s="23">
        <f t="shared" ref="N270:N273" si="266">L270</f>
        <v>74929.097999999998</v>
      </c>
      <c r="O270" s="23">
        <f t="shared" ref="O270:O273" si="267">N270*0.1</f>
        <v>7492.9098000000004</v>
      </c>
      <c r="P270" s="4"/>
      <c r="Q270" s="4"/>
      <c r="R270" s="4"/>
      <c r="S270" s="6">
        <f>N270+O270</f>
        <v>82422.007799999992</v>
      </c>
    </row>
    <row r="271" spans="1:20">
      <c r="A271" s="94" t="s">
        <v>358</v>
      </c>
      <c r="B271" s="34" t="s">
        <v>75</v>
      </c>
      <c r="C271" s="64"/>
      <c r="D271" s="33" t="s">
        <v>74</v>
      </c>
      <c r="E271" s="4"/>
      <c r="F271" s="35">
        <v>2.92</v>
      </c>
      <c r="G271" s="4">
        <v>17697</v>
      </c>
      <c r="H271" s="5">
        <f t="shared" si="253"/>
        <v>51675.24</v>
      </c>
      <c r="I271" s="4">
        <v>1</v>
      </c>
      <c r="J271" s="6">
        <f t="shared" si="265"/>
        <v>51675.24</v>
      </c>
      <c r="K271" s="7">
        <v>1.45</v>
      </c>
      <c r="L271" s="6">
        <f t="shared" si="239"/>
        <v>74929.097999999998</v>
      </c>
      <c r="M271" s="6"/>
      <c r="N271" s="23">
        <f t="shared" si="266"/>
        <v>74929.097999999998</v>
      </c>
      <c r="O271" s="23">
        <f t="shared" si="267"/>
        <v>7492.9098000000004</v>
      </c>
      <c r="P271" s="4"/>
      <c r="Q271" s="4"/>
      <c r="R271" s="4"/>
      <c r="S271" s="6">
        <f t="shared" ref="S271:S273" si="268">N271+O271</f>
        <v>82422.007799999992</v>
      </c>
    </row>
    <row r="272" spans="1:20">
      <c r="A272" s="94" t="s">
        <v>358</v>
      </c>
      <c r="B272" s="34" t="s">
        <v>75</v>
      </c>
      <c r="C272" s="64"/>
      <c r="D272" s="33" t="s">
        <v>74</v>
      </c>
      <c r="E272" s="4"/>
      <c r="F272" s="35">
        <v>2.92</v>
      </c>
      <c r="G272" s="4">
        <v>17697</v>
      </c>
      <c r="H272" s="5">
        <f t="shared" si="253"/>
        <v>51675.24</v>
      </c>
      <c r="I272" s="4">
        <v>1</v>
      </c>
      <c r="J272" s="6">
        <f t="shared" si="265"/>
        <v>51675.24</v>
      </c>
      <c r="K272" s="7">
        <v>1.45</v>
      </c>
      <c r="L272" s="6">
        <f t="shared" si="239"/>
        <v>74929.097999999998</v>
      </c>
      <c r="M272" s="6"/>
      <c r="N272" s="23">
        <f t="shared" si="266"/>
        <v>74929.097999999998</v>
      </c>
      <c r="O272" s="23">
        <f t="shared" si="267"/>
        <v>7492.9098000000004</v>
      </c>
      <c r="P272" s="4"/>
      <c r="Q272" s="4"/>
      <c r="R272" s="4"/>
      <c r="S272" s="6">
        <f t="shared" si="268"/>
        <v>82422.007799999992</v>
      </c>
    </row>
    <row r="273" spans="1:19">
      <c r="A273" s="94" t="s">
        <v>358</v>
      </c>
      <c r="B273" s="37" t="s">
        <v>75</v>
      </c>
      <c r="C273" s="65"/>
      <c r="D273" s="38" t="s">
        <v>74</v>
      </c>
      <c r="E273" s="4"/>
      <c r="F273" s="36">
        <v>2.92</v>
      </c>
      <c r="G273" s="4">
        <v>17697</v>
      </c>
      <c r="H273" s="6">
        <f t="shared" si="253"/>
        <v>51675.24</v>
      </c>
      <c r="I273" s="4">
        <v>1</v>
      </c>
      <c r="J273" s="6">
        <f t="shared" si="265"/>
        <v>51675.24</v>
      </c>
      <c r="K273" s="7">
        <v>1.45</v>
      </c>
      <c r="L273" s="6">
        <f t="shared" si="239"/>
        <v>74929.097999999998</v>
      </c>
      <c r="M273" s="6"/>
      <c r="N273" s="23">
        <f t="shared" si="266"/>
        <v>74929.097999999998</v>
      </c>
      <c r="O273" s="23">
        <f t="shared" si="267"/>
        <v>7492.9098000000004</v>
      </c>
      <c r="P273" s="4"/>
      <c r="Q273" s="4"/>
      <c r="R273" s="4"/>
      <c r="S273" s="6">
        <f t="shared" si="268"/>
        <v>82422.007799999992</v>
      </c>
    </row>
    <row r="274" spans="1:19">
      <c r="A274" s="39"/>
      <c r="B274" s="40"/>
      <c r="C274" s="66"/>
      <c r="D274" s="41"/>
      <c r="E274" s="32"/>
      <c r="F274" s="42"/>
      <c r="G274" s="32"/>
      <c r="H274" s="43"/>
      <c r="I274" s="32"/>
      <c r="J274" s="43"/>
      <c r="K274" s="44"/>
      <c r="L274" s="43"/>
      <c r="M274" s="43"/>
      <c r="N274" s="43"/>
      <c r="O274" s="43"/>
      <c r="P274" s="43"/>
      <c r="Q274" s="43"/>
      <c r="R274" s="43"/>
      <c r="S274" s="43"/>
    </row>
    <row r="275" spans="1:19">
      <c r="E275" s="27"/>
      <c r="F275" s="32"/>
      <c r="G275" s="32"/>
      <c r="R275" s="32"/>
      <c r="S275" s="43"/>
    </row>
    <row r="276" spans="1:19">
      <c r="E276" s="27"/>
      <c r="F276" s="32"/>
      <c r="G276" s="32"/>
    </row>
    <row r="277" spans="1:19">
      <c r="E277" s="27"/>
      <c r="F277" s="32"/>
      <c r="G277" s="32"/>
    </row>
    <row r="278" spans="1:19">
      <c r="E278" s="27"/>
      <c r="F278" s="32"/>
      <c r="G278" s="32"/>
    </row>
    <row r="279" spans="1:19">
      <c r="E279" s="27"/>
      <c r="F279" s="32"/>
      <c r="G279" s="32"/>
    </row>
    <row r="280" spans="1:19">
      <c r="E280" s="31"/>
      <c r="F280" s="32"/>
      <c r="G280" s="32"/>
    </row>
    <row r="281" spans="1:19">
      <c r="E281" s="27"/>
      <c r="F281" s="32"/>
      <c r="G281" s="32"/>
    </row>
    <row r="282" spans="1:19">
      <c r="E282" s="27"/>
      <c r="F282" s="32"/>
      <c r="G282" s="32"/>
    </row>
    <row r="283" spans="1:19">
      <c r="E283" s="27"/>
      <c r="F283" s="32"/>
      <c r="G283" s="32"/>
    </row>
    <row r="284" spans="1:19">
      <c r="E284" s="27"/>
      <c r="F284" s="32"/>
      <c r="G284" s="32"/>
    </row>
    <row r="285" spans="1:19">
      <c r="E285" s="27"/>
      <c r="F285" s="32"/>
      <c r="G285" s="32"/>
    </row>
    <row r="286" spans="1:19">
      <c r="E286" s="27"/>
      <c r="F286" s="32"/>
      <c r="G286" s="32"/>
    </row>
    <row r="287" spans="1:19">
      <c r="E287" s="27"/>
      <c r="F287" s="32"/>
      <c r="G287" s="32"/>
    </row>
    <row r="288" spans="1:19">
      <c r="E288" s="27"/>
      <c r="F288" s="32"/>
      <c r="G288" s="32"/>
    </row>
    <row r="289" spans="5:7">
      <c r="E289" s="27"/>
      <c r="F289" s="32"/>
      <c r="G289" s="32"/>
    </row>
    <row r="290" spans="5:7">
      <c r="E290" s="27"/>
      <c r="F290" s="32"/>
      <c r="G290" s="32"/>
    </row>
    <row r="291" spans="5:7">
      <c r="E291" s="27"/>
      <c r="F291" s="32"/>
      <c r="G291" s="32"/>
    </row>
    <row r="292" spans="5:7">
      <c r="E292" s="27"/>
      <c r="F292" s="32"/>
      <c r="G292" s="32"/>
    </row>
    <row r="293" spans="5:7">
      <c r="E293" s="27"/>
      <c r="F293" s="32"/>
      <c r="G293" s="32"/>
    </row>
  </sheetData>
  <mergeCells count="2">
    <mergeCell ref="A8:E8"/>
    <mergeCell ref="F8:T8"/>
  </mergeCells>
  <pageMargins left="0" right="0" top="0" bottom="0" header="0" footer="0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 2023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2023-11-10T10:19:49Z</dcterms:modified>
</cp:coreProperties>
</file>